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BEB05BB9-4EC1-9040-8445-07924BCF52DF}" xr6:coauthVersionLast="47" xr6:coauthVersionMax="47" xr10:uidLastSave="{00000000-0000-0000-0000-000000000000}"/>
  <bookViews>
    <workbookView xWindow="0" yWindow="600" windowWidth="28800" windowHeight="16260" tabRatio="500" xr2:uid="{00000000-000D-0000-FFFF-FFFF00000000}"/>
  </bookViews>
  <sheets>
    <sheet name="Project" sheetId="1" r:id="rId1"/>
    <sheet name="Settings" sheetId="2" r:id="rId2"/>
    <sheet name="Help" sheetId="3" r:id="rId3"/>
    <sheet name="Disclaimer" sheetId="4" r:id="rId4"/>
  </sheets>
  <definedNames>
    <definedName name="Due_date">Project!$N1</definedName>
    <definedName name="due_date_calculation">WORKDAY(Start_date, work_days-1)</definedName>
    <definedName name="End">Project!$K1</definedName>
    <definedName name="gantt_date">Project!A$3</definedName>
    <definedName name="gantt_item">AND(gantt_date&gt;=Start_date,gantt_date&lt;=Due_date)</definedName>
    <definedName name="ID">Project!$C1</definedName>
    <definedName name="next_gantt_date">Project!B$3</definedName>
    <definedName name="prev_cel_range">Project!A$4:A1048576</definedName>
    <definedName name="progress">Project!$O1</definedName>
    <definedName name="start">Project!$J1</definedName>
    <definedName name="Start_date">Project!$M1</definedName>
    <definedName name="start_date_calculation">WORKDAY(Due_date, (-1)*work_days+1)</definedName>
    <definedName name="Status">Project!$P1</definedName>
    <definedName name="team_member">Project!$H1</definedName>
    <definedName name="Type">Project!$D1</definedName>
    <definedName name="work_days">MAX(Project!$L1,1)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21" i="1" l="1"/>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K23" i="2"/>
  <c r="O22" i="2"/>
  <c r="K22" i="2"/>
  <c r="O21" i="2"/>
  <c r="K21" i="2"/>
  <c r="O20" i="2"/>
  <c r="K20" i="2"/>
  <c r="O19" i="2"/>
  <c r="K19" i="2"/>
  <c r="O18" i="2"/>
  <c r="K18" i="2"/>
  <c r="O17" i="2"/>
  <c r="K17" i="2"/>
  <c r="C17" i="2"/>
  <c r="O16" i="2"/>
  <c r="K16" i="2"/>
  <c r="O15" i="2"/>
  <c r="K15" i="2"/>
  <c r="O14" i="2"/>
  <c r="K14" i="2"/>
  <c r="O13" i="2"/>
  <c r="K13" i="2"/>
  <c r="O12" i="2"/>
  <c r="K12" i="2"/>
  <c r="O11" i="2"/>
  <c r="K11" i="2"/>
  <c r="O10" i="2"/>
  <c r="K10" i="2"/>
  <c r="O9" i="2"/>
  <c r="K9" i="2"/>
  <c r="O8" i="2"/>
  <c r="K8" i="2"/>
  <c r="O7" i="2"/>
  <c r="K7" i="2"/>
  <c r="O6" i="2"/>
  <c r="K6" i="2"/>
  <c r="O5" i="2"/>
  <c r="K5" i="2"/>
  <c r="S29" i="1"/>
  <c r="N29" i="1"/>
  <c r="M29" i="1"/>
  <c r="G29" i="1"/>
  <c r="S28" i="1"/>
  <c r="N28" i="1"/>
  <c r="M28" i="1"/>
  <c r="G28" i="1"/>
  <c r="S27" i="1"/>
  <c r="N27" i="1"/>
  <c r="M27" i="1"/>
  <c r="G27" i="1"/>
  <c r="S26" i="1"/>
  <c r="N26" i="1"/>
  <c r="M26" i="1"/>
  <c r="G26" i="1"/>
  <c r="S25" i="1"/>
  <c r="N25" i="1"/>
  <c r="M25" i="1"/>
  <c r="G25" i="1"/>
  <c r="S24" i="1"/>
  <c r="N24" i="1"/>
  <c r="M24" i="1"/>
  <c r="G24" i="1"/>
  <c r="S23" i="1"/>
  <c r="N23" i="1"/>
  <c r="M23" i="1"/>
  <c r="G23" i="1"/>
  <c r="S22" i="1"/>
  <c r="N22" i="1"/>
  <c r="M22" i="1"/>
  <c r="G22" i="1"/>
  <c r="S21" i="1"/>
  <c r="N21" i="1"/>
  <c r="G21" i="1"/>
  <c r="U20" i="1"/>
  <c r="S20" i="1"/>
  <c r="N20" i="1"/>
  <c r="M20" i="1"/>
  <c r="G20" i="1"/>
  <c r="S19" i="1"/>
  <c r="N19" i="1"/>
  <c r="M19" i="1"/>
  <c r="G19" i="1"/>
  <c r="U18" i="1"/>
  <c r="S18" i="1"/>
  <c r="N18" i="1"/>
  <c r="M18" i="1"/>
  <c r="G18" i="1"/>
  <c r="S17" i="1"/>
  <c r="N17" i="1"/>
  <c r="M17" i="1"/>
  <c r="G17" i="1"/>
  <c r="S16" i="1"/>
  <c r="N16" i="1"/>
  <c r="M16" i="1"/>
  <c r="G16" i="1"/>
  <c r="S15" i="1"/>
  <c r="N15" i="1"/>
  <c r="M15" i="1"/>
  <c r="G15" i="1"/>
  <c r="S14" i="1"/>
  <c r="N14" i="1"/>
  <c r="M14" i="1"/>
  <c r="G14" i="1"/>
  <c r="S13" i="1"/>
  <c r="N13" i="1"/>
  <c r="M13" i="1"/>
  <c r="G13" i="1"/>
  <c r="S12" i="1"/>
  <c r="N12" i="1"/>
  <c r="M12" i="1"/>
  <c r="G12" i="1"/>
  <c r="S11" i="1"/>
  <c r="M11" i="1"/>
  <c r="N11" i="1" s="1"/>
  <c r="G11" i="1"/>
  <c r="S10" i="1"/>
  <c r="N10" i="1"/>
  <c r="M10" i="1"/>
  <c r="G10" i="1"/>
  <c r="S9" i="1"/>
  <c r="N9" i="1"/>
  <c r="M9" i="1" s="1"/>
  <c r="G9" i="1"/>
  <c r="S8" i="1"/>
  <c r="M8" i="1"/>
  <c r="N8" i="1" s="1"/>
  <c r="L5" i="1" s="1"/>
  <c r="N5" i="1" s="1"/>
  <c r="G8" i="1"/>
  <c r="S7" i="1"/>
  <c r="N7" i="1"/>
  <c r="M7" i="1"/>
  <c r="G7" i="1"/>
  <c r="S6" i="1"/>
  <c r="M6" i="1"/>
  <c r="N6" i="1" s="1"/>
  <c r="G6" i="1"/>
  <c r="C6" i="1"/>
  <c r="S5" i="1"/>
  <c r="M5" i="1"/>
  <c r="G5" i="1"/>
  <c r="C5" i="1"/>
  <c r="U4" i="1"/>
  <c r="U3" i="1"/>
  <c r="U23" i="1" s="1"/>
  <c r="P1" i="1"/>
  <c r="N1" i="1"/>
  <c r="C7" i="1" l="1"/>
  <c r="U28" i="1"/>
  <c r="U25" i="1"/>
  <c r="U22" i="1"/>
  <c r="U14" i="1"/>
  <c r="U27" i="1"/>
  <c r="U19" i="1"/>
  <c r="U11" i="1"/>
  <c r="U9" i="1"/>
  <c r="U24" i="1"/>
  <c r="U16" i="1"/>
  <c r="U6" i="1"/>
  <c r="U21" i="1"/>
  <c r="U13" i="1"/>
  <c r="U26" i="1"/>
  <c r="U5" i="1"/>
  <c r="U8" i="1"/>
  <c r="U12" i="1"/>
  <c r="U7" i="1"/>
  <c r="U17" i="1"/>
  <c r="V3" i="1"/>
  <c r="U15" i="1"/>
  <c r="C9" i="1" l="1"/>
  <c r="V28" i="1"/>
  <c r="V27" i="1"/>
  <c r="V19" i="1"/>
  <c r="V11" i="1"/>
  <c r="V24" i="1"/>
  <c r="V16" i="1"/>
  <c r="V21" i="1"/>
  <c r="V13" i="1"/>
  <c r="V26" i="1"/>
  <c r="V18" i="1"/>
  <c r="V22" i="1"/>
  <c r="V17" i="1"/>
  <c r="V7" i="1"/>
  <c r="V6" i="1"/>
  <c r="V9" i="1"/>
  <c r="V12" i="1"/>
  <c r="V8" i="1"/>
  <c r="V5" i="1"/>
  <c r="V14" i="1"/>
  <c r="W3" i="1"/>
  <c r="V20" i="1"/>
  <c r="V23" i="1"/>
  <c r="V25" i="1"/>
  <c r="V15" i="1"/>
  <c r="V4" i="1"/>
  <c r="C8" i="1"/>
  <c r="W27" i="1" l="1"/>
  <c r="W24" i="1"/>
  <c r="W16" i="1"/>
  <c r="W21" i="1"/>
  <c r="W13" i="1"/>
  <c r="W26" i="1"/>
  <c r="W18" i="1"/>
  <c r="W8" i="1"/>
  <c r="W23" i="1"/>
  <c r="W15" i="1"/>
  <c r="W28" i="1"/>
  <c r="W12" i="1"/>
  <c r="W5" i="1"/>
  <c r="X3" i="1"/>
  <c r="W9" i="1"/>
  <c r="W19" i="1"/>
  <c r="W14" i="1"/>
  <c r="W4" i="1"/>
  <c r="W20" i="1"/>
  <c r="W25" i="1"/>
  <c r="W22" i="1"/>
  <c r="W17" i="1"/>
  <c r="W7" i="1"/>
  <c r="W6" i="1"/>
  <c r="W11" i="1"/>
  <c r="C10" i="1"/>
  <c r="C11" i="1"/>
  <c r="X27" i="1" l="1"/>
  <c r="X24" i="1"/>
  <c r="X21" i="1"/>
  <c r="X13" i="1"/>
  <c r="X26" i="1"/>
  <c r="X18" i="1"/>
  <c r="X23" i="1"/>
  <c r="X15" i="1"/>
  <c r="X28" i="1"/>
  <c r="X20" i="1"/>
  <c r="X12" i="1"/>
  <c r="X25" i="1"/>
  <c r="X8" i="1"/>
  <c r="Y3" i="1"/>
  <c r="X4" i="1"/>
  <c r="X19" i="1"/>
  <c r="X14" i="1"/>
  <c r="X9" i="1"/>
  <c r="X16" i="1"/>
  <c r="X22" i="1"/>
  <c r="X5" i="1"/>
  <c r="X7" i="1"/>
  <c r="X11" i="1"/>
  <c r="X17" i="1"/>
  <c r="X6" i="1"/>
  <c r="C12" i="1"/>
  <c r="C13" i="1"/>
  <c r="C14" i="1" s="1"/>
  <c r="C15" i="1" l="1"/>
  <c r="Y27" i="1"/>
  <c r="Y26" i="1"/>
  <c r="Y18" i="1"/>
  <c r="Y23" i="1"/>
  <c r="Y15" i="1"/>
  <c r="Y28" i="1"/>
  <c r="Y20" i="1"/>
  <c r="Y12" i="1"/>
  <c r="Y25" i="1"/>
  <c r="Y17" i="1"/>
  <c r="Y19" i="1"/>
  <c r="Y14" i="1"/>
  <c r="Y9" i="1"/>
  <c r="Y11" i="1"/>
  <c r="Y24" i="1"/>
  <c r="Y4" i="1"/>
  <c r="Y16" i="1"/>
  <c r="Y21" i="1"/>
  <c r="Y22" i="1"/>
  <c r="Y13" i="1"/>
  <c r="Y8" i="1"/>
  <c r="Z3" i="1"/>
  <c r="Y5" i="1"/>
  <c r="Y6" i="1"/>
  <c r="Y7" i="1"/>
  <c r="C16" i="1"/>
  <c r="C17" i="1"/>
  <c r="Z26" i="1" l="1"/>
  <c r="Z23" i="1"/>
  <c r="Z15" i="1"/>
  <c r="Z28" i="1"/>
  <c r="Z20" i="1"/>
  <c r="Z12" i="1"/>
  <c r="Z25" i="1"/>
  <c r="Z17" i="1"/>
  <c r="Z7" i="1"/>
  <c r="Z22" i="1"/>
  <c r="Z14" i="1"/>
  <c r="Z27" i="1"/>
  <c r="Z9" i="1"/>
  <c r="Z16" i="1"/>
  <c r="Z24" i="1"/>
  <c r="Z4" i="1"/>
  <c r="Z18" i="1"/>
  <c r="Z6" i="1"/>
  <c r="Z21" i="1"/>
  <c r="Z11" i="1"/>
  <c r="Z19" i="1"/>
  <c r="Z13" i="1"/>
  <c r="Z5" i="1"/>
  <c r="Z8" i="1"/>
  <c r="AA3" i="1"/>
  <c r="C18" i="1"/>
  <c r="C19" i="1" s="1"/>
  <c r="C20" i="1" s="1"/>
  <c r="C21" i="1" s="1"/>
  <c r="C22" i="1" l="1"/>
  <c r="C23" i="1" s="1"/>
  <c r="C24" i="1"/>
  <c r="C25" i="1" s="1"/>
  <c r="C26" i="1" s="1"/>
  <c r="AA26" i="1"/>
  <c r="AA28" i="1"/>
  <c r="AA20" i="1"/>
  <c r="AA12" i="1"/>
  <c r="AA25" i="1"/>
  <c r="AA17" i="1"/>
  <c r="AA22" i="1"/>
  <c r="AA14" i="1"/>
  <c r="AA27" i="1"/>
  <c r="AA19" i="1"/>
  <c r="AA11" i="1"/>
  <c r="AA24" i="1"/>
  <c r="AA4" i="1"/>
  <c r="AA6" i="1"/>
  <c r="AA5" i="1"/>
  <c r="AA21" i="1"/>
  <c r="AA23" i="1"/>
  <c r="AA16" i="1"/>
  <c r="AA18" i="1"/>
  <c r="AA9" i="1"/>
  <c r="AA7" i="1"/>
  <c r="AA13" i="1"/>
  <c r="AA8" i="1"/>
  <c r="AB3" i="1"/>
  <c r="AA15" i="1"/>
  <c r="C27" i="1"/>
  <c r="C28" i="1" s="1"/>
  <c r="C29" i="1" s="1"/>
  <c r="AB26" i="1" l="1"/>
  <c r="AB28" i="1"/>
  <c r="AB25" i="1"/>
  <c r="AB17" i="1"/>
  <c r="AB22" i="1"/>
  <c r="AB14" i="1"/>
  <c r="AB27" i="1"/>
  <c r="AB19" i="1"/>
  <c r="AB11" i="1"/>
  <c r="AB9" i="1"/>
  <c r="AB24" i="1"/>
  <c r="AB16" i="1"/>
  <c r="AB21" i="1"/>
  <c r="AB20" i="1"/>
  <c r="AB8" i="1"/>
  <c r="AB23" i="1"/>
  <c r="AB7" i="1"/>
  <c r="AB15" i="1"/>
  <c r="AB18" i="1"/>
  <c r="AB6" i="1"/>
  <c r="AB5" i="1"/>
  <c r="AB13" i="1"/>
  <c r="AB12" i="1"/>
  <c r="AB4" i="1"/>
  <c r="AC3" i="1"/>
  <c r="AC28" i="1" l="1"/>
  <c r="AC25" i="1"/>
  <c r="AC22" i="1"/>
  <c r="AC14" i="1"/>
  <c r="AC27" i="1"/>
  <c r="AC19" i="1"/>
  <c r="AC11" i="1"/>
  <c r="AC9" i="1"/>
  <c r="AC24" i="1"/>
  <c r="AC16" i="1"/>
  <c r="AC6" i="1"/>
  <c r="AC21" i="1"/>
  <c r="AC13" i="1"/>
  <c r="AC26" i="1"/>
  <c r="AC23" i="1"/>
  <c r="AC8" i="1"/>
  <c r="AC18" i="1"/>
  <c r="AC15" i="1"/>
  <c r="AC17" i="1"/>
  <c r="AC20" i="1"/>
  <c r="AC7" i="1"/>
  <c r="AC5" i="1"/>
  <c r="AD3" i="1"/>
  <c r="AC12" i="1"/>
  <c r="AC4" i="1"/>
  <c r="AD28" i="1" l="1"/>
  <c r="AD27" i="1"/>
  <c r="AD19" i="1"/>
  <c r="AD11" i="1"/>
  <c r="AD24" i="1"/>
  <c r="AD16" i="1"/>
  <c r="AD21" i="1"/>
  <c r="AD13" i="1"/>
  <c r="AD26" i="1"/>
  <c r="AD18" i="1"/>
  <c r="AD14" i="1"/>
  <c r="AD17" i="1"/>
  <c r="AD20" i="1"/>
  <c r="AD7" i="1"/>
  <c r="AD6" i="1"/>
  <c r="AD5" i="1"/>
  <c r="AD12" i="1"/>
  <c r="AD8" i="1"/>
  <c r="AE3" i="1"/>
  <c r="AD15" i="1"/>
  <c r="AD25" i="1"/>
  <c r="AD22" i="1"/>
  <c r="AD23" i="1"/>
  <c r="AD9" i="1"/>
  <c r="AD4" i="1"/>
  <c r="AE27" i="1" l="1"/>
  <c r="AE24" i="1"/>
  <c r="AE16" i="1"/>
  <c r="AE21" i="1"/>
  <c r="AE13" i="1"/>
  <c r="AE26" i="1"/>
  <c r="AE18" i="1"/>
  <c r="AE8" i="1"/>
  <c r="AE23" i="1"/>
  <c r="AE15" i="1"/>
  <c r="AE28" i="1"/>
  <c r="AE20" i="1"/>
  <c r="AE7" i="1"/>
  <c r="AE6" i="1"/>
  <c r="AE5" i="1"/>
  <c r="AE12" i="1"/>
  <c r="AF3" i="1"/>
  <c r="AE11" i="1"/>
  <c r="AE17" i="1"/>
  <c r="AE25" i="1"/>
  <c r="AE22" i="1"/>
  <c r="AE14" i="1"/>
  <c r="AE4" i="1"/>
  <c r="AE9" i="1"/>
  <c r="AE19" i="1"/>
  <c r="AF27" i="1" l="1"/>
  <c r="AF24" i="1"/>
  <c r="AF21" i="1"/>
  <c r="AF13" i="1"/>
  <c r="AF26" i="1"/>
  <c r="AF18" i="1"/>
  <c r="AF23" i="1"/>
  <c r="AF15" i="1"/>
  <c r="AF28" i="1"/>
  <c r="AF20" i="1"/>
  <c r="AF12" i="1"/>
  <c r="AF25" i="1"/>
  <c r="AG3" i="1"/>
  <c r="AF4" i="1"/>
  <c r="AF16" i="1"/>
  <c r="AF11" i="1"/>
  <c r="AF8" i="1"/>
  <c r="AF22" i="1"/>
  <c r="AF17" i="1"/>
  <c r="AF7" i="1"/>
  <c r="AF6" i="1"/>
  <c r="AF5" i="1"/>
  <c r="AF9" i="1"/>
  <c r="AF19" i="1"/>
  <c r="AF14" i="1"/>
  <c r="AG27" i="1" l="1"/>
  <c r="AG26" i="1"/>
  <c r="AG18" i="1"/>
  <c r="AG23" i="1"/>
  <c r="AG15" i="1"/>
  <c r="AG28" i="1"/>
  <c r="AG20" i="1"/>
  <c r="AG12" i="1"/>
  <c r="AG25" i="1"/>
  <c r="AG17" i="1"/>
  <c r="AG24" i="1"/>
  <c r="AG16" i="1"/>
  <c r="AG11" i="1"/>
  <c r="AG8" i="1"/>
  <c r="AG13" i="1"/>
  <c r="AG9" i="1"/>
  <c r="AG22" i="1"/>
  <c r="AG4" i="1"/>
  <c r="AG19" i="1"/>
  <c r="AG21" i="1"/>
  <c r="AH3" i="1"/>
  <c r="AG6" i="1"/>
  <c r="AG14" i="1"/>
  <c r="AG7" i="1"/>
  <c r="AG5" i="1"/>
  <c r="AH26" i="1" l="1"/>
  <c r="AH23" i="1"/>
  <c r="AH15" i="1"/>
  <c r="AH28" i="1"/>
  <c r="AH20" i="1"/>
  <c r="AH12" i="1"/>
  <c r="AH25" i="1"/>
  <c r="AH17" i="1"/>
  <c r="AH7" i="1"/>
  <c r="AH22" i="1"/>
  <c r="AH14" i="1"/>
  <c r="AH27" i="1"/>
  <c r="AH18" i="1"/>
  <c r="AH4" i="1"/>
  <c r="AH13" i="1"/>
  <c r="AH9" i="1"/>
  <c r="AH19" i="1"/>
  <c r="AH21" i="1"/>
  <c r="AH24" i="1"/>
  <c r="AH16" i="1"/>
  <c r="AH11" i="1"/>
  <c r="AH8" i="1"/>
  <c r="AH6" i="1"/>
  <c r="AH5" i="1"/>
  <c r="AI3" i="1"/>
  <c r="AI26" i="1" l="1"/>
  <c r="AI28" i="1"/>
  <c r="AI20" i="1"/>
  <c r="AI12" i="1"/>
  <c r="AI25" i="1"/>
  <c r="AI17" i="1"/>
  <c r="AI22" i="1"/>
  <c r="AI14" i="1"/>
  <c r="AI27" i="1"/>
  <c r="AI19" i="1"/>
  <c r="AI11" i="1"/>
  <c r="AI24" i="1"/>
  <c r="AI4" i="1"/>
  <c r="AI13" i="1"/>
  <c r="AI9" i="1"/>
  <c r="AI15" i="1"/>
  <c r="AI6" i="1"/>
  <c r="AI5" i="1"/>
  <c r="AI21" i="1"/>
  <c r="AI23" i="1"/>
  <c r="AI18" i="1"/>
  <c r="AI8" i="1"/>
  <c r="AI7" i="1"/>
  <c r="AJ3" i="1"/>
  <c r="AI16" i="1"/>
  <c r="AJ26" i="1" l="1"/>
  <c r="AJ28" i="1"/>
  <c r="AJ25" i="1"/>
  <c r="AJ17" i="1"/>
  <c r="AJ22" i="1"/>
  <c r="AJ14" i="1"/>
  <c r="AJ27" i="1"/>
  <c r="AJ19" i="1"/>
  <c r="AJ11" i="1"/>
  <c r="AJ9" i="1"/>
  <c r="AJ24" i="1"/>
  <c r="AJ16" i="1"/>
  <c r="AJ13" i="1"/>
  <c r="AJ5" i="1"/>
  <c r="AJ21" i="1"/>
  <c r="AJ7" i="1"/>
  <c r="AK3" i="1"/>
  <c r="AJ15" i="1"/>
  <c r="AJ12" i="1"/>
  <c r="AJ6" i="1"/>
  <c r="AJ23" i="1"/>
  <c r="AJ20" i="1"/>
  <c r="AJ4" i="1"/>
  <c r="AJ18" i="1"/>
  <c r="AJ8" i="1"/>
  <c r="AK28" i="1" l="1"/>
  <c r="AK25" i="1"/>
  <c r="AK22" i="1"/>
  <c r="AK14" i="1"/>
  <c r="AK27" i="1"/>
  <c r="AK19" i="1"/>
  <c r="AK11" i="1"/>
  <c r="AK9" i="1"/>
  <c r="AK24" i="1"/>
  <c r="AK16" i="1"/>
  <c r="AK6" i="1"/>
  <c r="AK21" i="1"/>
  <c r="AK13" i="1"/>
  <c r="AK26" i="1"/>
  <c r="AK15" i="1"/>
  <c r="AK7" i="1"/>
  <c r="AL3" i="1"/>
  <c r="AK17" i="1"/>
  <c r="AK8" i="1"/>
  <c r="AK12" i="1"/>
  <c r="AK5" i="1"/>
  <c r="AK23" i="1"/>
  <c r="AK18" i="1"/>
  <c r="AK4" i="1"/>
  <c r="AK20" i="1"/>
  <c r="AL28" i="1" l="1"/>
  <c r="AL27" i="1"/>
  <c r="AL19" i="1"/>
  <c r="AL11" i="1"/>
  <c r="AL24" i="1"/>
  <c r="AL16" i="1"/>
  <c r="AL21" i="1"/>
  <c r="AL13" i="1"/>
  <c r="AL26" i="1"/>
  <c r="AL18" i="1"/>
  <c r="AL22" i="1"/>
  <c r="AL17" i="1"/>
  <c r="AL9" i="1"/>
  <c r="AL14" i="1"/>
  <c r="AL12" i="1"/>
  <c r="AL5" i="1"/>
  <c r="AL8" i="1"/>
  <c r="AL25" i="1"/>
  <c r="AL7" i="1"/>
  <c r="AL6" i="1"/>
  <c r="AM3" i="1"/>
  <c r="AL23" i="1"/>
  <c r="AL20" i="1"/>
  <c r="AL15" i="1"/>
  <c r="AL4" i="1"/>
  <c r="AM27" i="1" l="1"/>
  <c r="AM24" i="1"/>
  <c r="AM16" i="1"/>
  <c r="AM21" i="1"/>
  <c r="AM13" i="1"/>
  <c r="AM26" i="1"/>
  <c r="AM18" i="1"/>
  <c r="AM8" i="1"/>
  <c r="AM23" i="1"/>
  <c r="AM15" i="1"/>
  <c r="AM28" i="1"/>
  <c r="AM12" i="1"/>
  <c r="AM5" i="1"/>
  <c r="AM14" i="1"/>
  <c r="AM4" i="1"/>
  <c r="AM25" i="1"/>
  <c r="AM7" i="1"/>
  <c r="AM6" i="1"/>
  <c r="AN3" i="1"/>
  <c r="AM20" i="1"/>
  <c r="AM19" i="1"/>
  <c r="AM22" i="1"/>
  <c r="AM17" i="1"/>
  <c r="AM9" i="1"/>
  <c r="AM11" i="1"/>
  <c r="AN27" i="1" l="1"/>
  <c r="AN24" i="1"/>
  <c r="AN21" i="1"/>
  <c r="AN13" i="1"/>
  <c r="AN26" i="1"/>
  <c r="AN18" i="1"/>
  <c r="AN23" i="1"/>
  <c r="AN15" i="1"/>
  <c r="AN28" i="1"/>
  <c r="AN20" i="1"/>
  <c r="AN12" i="1"/>
  <c r="AN25" i="1"/>
  <c r="AN7" i="1"/>
  <c r="AN6" i="1"/>
  <c r="AO3" i="1"/>
  <c r="AN4" i="1"/>
  <c r="AN16" i="1"/>
  <c r="AN19" i="1"/>
  <c r="AN14" i="1"/>
  <c r="AN8" i="1"/>
  <c r="AN22" i="1"/>
  <c r="AN5" i="1"/>
  <c r="AN11" i="1"/>
  <c r="AN17" i="1"/>
  <c r="AN9" i="1"/>
  <c r="AO27" i="1" l="1"/>
  <c r="AO26" i="1"/>
  <c r="AO18" i="1"/>
  <c r="AO23" i="1"/>
  <c r="AO15" i="1"/>
  <c r="AO28" i="1"/>
  <c r="AO20" i="1"/>
  <c r="AO12" i="1"/>
  <c r="AO25" i="1"/>
  <c r="AO17" i="1"/>
  <c r="AO19" i="1"/>
  <c r="AO14" i="1"/>
  <c r="AO8" i="1"/>
  <c r="AO16" i="1"/>
  <c r="AO4" i="1"/>
  <c r="AO11" i="1"/>
  <c r="AO21" i="1"/>
  <c r="AO22" i="1"/>
  <c r="AO24" i="1"/>
  <c r="AO13" i="1"/>
  <c r="AO7" i="1"/>
  <c r="AO6" i="1"/>
  <c r="AP3" i="1"/>
  <c r="AO5" i="1"/>
  <c r="AO9" i="1"/>
  <c r="AP26" i="1" l="1"/>
  <c r="AP23" i="1"/>
  <c r="AP15" i="1"/>
  <c r="AP28" i="1"/>
  <c r="AP20" i="1"/>
  <c r="AP12" i="1"/>
  <c r="AP25" i="1"/>
  <c r="AP17" i="1"/>
  <c r="AP7" i="1"/>
  <c r="AP22" i="1"/>
  <c r="AP14" i="1"/>
  <c r="AP27" i="1"/>
  <c r="AP8" i="1"/>
  <c r="AP4" i="1"/>
  <c r="AP11" i="1"/>
  <c r="AP21" i="1"/>
  <c r="AP16" i="1"/>
  <c r="AP18" i="1"/>
  <c r="AP9" i="1"/>
  <c r="AP24" i="1"/>
  <c r="AP19" i="1"/>
  <c r="AQ3" i="1"/>
  <c r="AP6" i="1"/>
  <c r="AP5" i="1"/>
  <c r="AP13" i="1"/>
  <c r="AQ26" i="1" l="1"/>
  <c r="AQ28" i="1"/>
  <c r="AQ20" i="1"/>
  <c r="AQ12" i="1"/>
  <c r="AQ25" i="1"/>
  <c r="AQ17" i="1"/>
  <c r="AQ22" i="1"/>
  <c r="AQ14" i="1"/>
  <c r="AQ27" i="1"/>
  <c r="AQ19" i="1"/>
  <c r="AQ11" i="1"/>
  <c r="AQ9" i="1"/>
  <c r="AQ24" i="1"/>
  <c r="AQ4" i="1"/>
  <c r="AQ13" i="1"/>
  <c r="AQ21" i="1"/>
  <c r="AQ23" i="1"/>
  <c r="AQ16" i="1"/>
  <c r="AQ18" i="1"/>
  <c r="AQ5" i="1"/>
  <c r="AQ8" i="1"/>
  <c r="AQ15" i="1"/>
  <c r="AQ6" i="1"/>
  <c r="AQ7" i="1"/>
  <c r="AR3" i="1"/>
  <c r="AR26" i="1" l="1"/>
  <c r="AR28" i="1"/>
  <c r="AR25" i="1"/>
  <c r="AR17" i="1"/>
  <c r="AR22" i="1"/>
  <c r="AR14" i="1"/>
  <c r="AR27" i="1"/>
  <c r="AR19" i="1"/>
  <c r="AR11" i="1"/>
  <c r="AR9" i="1"/>
  <c r="AR24" i="1"/>
  <c r="AR16" i="1"/>
  <c r="AR21" i="1"/>
  <c r="AR6" i="1"/>
  <c r="AR23" i="1"/>
  <c r="AS3" i="1"/>
  <c r="AR18" i="1"/>
  <c r="AR20" i="1"/>
  <c r="AR13" i="1"/>
  <c r="AR5" i="1"/>
  <c r="AR12" i="1"/>
  <c r="AR4" i="1"/>
  <c r="AR15" i="1"/>
  <c r="AR7" i="1"/>
  <c r="AR8" i="1"/>
  <c r="AS28" i="1" l="1"/>
  <c r="AS25" i="1"/>
  <c r="AS22" i="1"/>
  <c r="AS14" i="1"/>
  <c r="AS27" i="1"/>
  <c r="AS19" i="1"/>
  <c r="AS11" i="1"/>
  <c r="AS9" i="1"/>
  <c r="AS24" i="1"/>
  <c r="AS16" i="1"/>
  <c r="AS6" i="1"/>
  <c r="AS21" i="1"/>
  <c r="AS13" i="1"/>
  <c r="AS26" i="1"/>
  <c r="AS23" i="1"/>
  <c r="AS15" i="1"/>
  <c r="AS18" i="1"/>
  <c r="AT3" i="1"/>
  <c r="AS7" i="1"/>
  <c r="AS20" i="1"/>
  <c r="AS5" i="1"/>
  <c r="AS17" i="1"/>
  <c r="AS4" i="1"/>
  <c r="AS12" i="1"/>
  <c r="AS8" i="1"/>
  <c r="AT28" i="1" l="1"/>
  <c r="AT27" i="1"/>
  <c r="AT19" i="1"/>
  <c r="AT11" i="1"/>
  <c r="AT24" i="1"/>
  <c r="AT16" i="1"/>
  <c r="AT21" i="1"/>
  <c r="AT13" i="1"/>
  <c r="AT26" i="1"/>
  <c r="AT18" i="1"/>
  <c r="AT25" i="1"/>
  <c r="AT14" i="1"/>
  <c r="AT9" i="1"/>
  <c r="AT6" i="1"/>
  <c r="AT20" i="1"/>
  <c r="AT5" i="1"/>
  <c r="AT15" i="1"/>
  <c r="AU3" i="1"/>
  <c r="AT7" i="1"/>
  <c r="AT17" i="1"/>
  <c r="AT8" i="1"/>
  <c r="AT12" i="1"/>
  <c r="AT22" i="1"/>
  <c r="AT23" i="1"/>
  <c r="AT4" i="1"/>
  <c r="AU27" i="1" l="1"/>
  <c r="AU24" i="1"/>
  <c r="AU16" i="1"/>
  <c r="AU21" i="1"/>
  <c r="AU13" i="1"/>
  <c r="AU26" i="1"/>
  <c r="AU18" i="1"/>
  <c r="AU8" i="1"/>
  <c r="AU23" i="1"/>
  <c r="AU15" i="1"/>
  <c r="AU28" i="1"/>
  <c r="AU20" i="1"/>
  <c r="AU5" i="1"/>
  <c r="AV3" i="1"/>
  <c r="AU12" i="1"/>
  <c r="AU11" i="1"/>
  <c r="AU9" i="1"/>
  <c r="AU7" i="1"/>
  <c r="AU6" i="1"/>
  <c r="AU22" i="1"/>
  <c r="AU4" i="1"/>
  <c r="AU17" i="1"/>
  <c r="AU25" i="1"/>
  <c r="AU14" i="1"/>
  <c r="AU19" i="1"/>
  <c r="AV27" i="1" l="1"/>
  <c r="AV24" i="1"/>
  <c r="AV21" i="1"/>
  <c r="AV13" i="1"/>
  <c r="AV26" i="1"/>
  <c r="AV18" i="1"/>
  <c r="AV8" i="1"/>
  <c r="AV23" i="1"/>
  <c r="AV15" i="1"/>
  <c r="AV5" i="1"/>
  <c r="AV28" i="1"/>
  <c r="AV20" i="1"/>
  <c r="AV12" i="1"/>
  <c r="AV25" i="1"/>
  <c r="AW3" i="1"/>
  <c r="AV4" i="1"/>
  <c r="AV19" i="1"/>
  <c r="AV16" i="1"/>
  <c r="AV11" i="1"/>
  <c r="AV9" i="1"/>
  <c r="AV7" i="1"/>
  <c r="AV6" i="1"/>
  <c r="AV22" i="1"/>
  <c r="AV17" i="1"/>
  <c r="AV14" i="1"/>
  <c r="AW27" i="1" l="1"/>
  <c r="AW26" i="1"/>
  <c r="AW18" i="1"/>
  <c r="AW23" i="1"/>
  <c r="AW15" i="1"/>
  <c r="AW28" i="1"/>
  <c r="AW20" i="1"/>
  <c r="AW12" i="1"/>
  <c r="AW25" i="1"/>
  <c r="AW17" i="1"/>
  <c r="AW16" i="1"/>
  <c r="AW11" i="1"/>
  <c r="AW9" i="1"/>
  <c r="AW7" i="1"/>
  <c r="AW6" i="1"/>
  <c r="AW8" i="1"/>
  <c r="AW22" i="1"/>
  <c r="AW13" i="1"/>
  <c r="AW4" i="1"/>
  <c r="AW19" i="1"/>
  <c r="AW24" i="1"/>
  <c r="AW21" i="1"/>
  <c r="AW5" i="1"/>
  <c r="AX3" i="1"/>
  <c r="AW14" i="1"/>
  <c r="AX26" i="1" l="1"/>
  <c r="AX23" i="1"/>
  <c r="AX15" i="1"/>
  <c r="AX28" i="1"/>
  <c r="AX20" i="1"/>
  <c r="AX12" i="1"/>
  <c r="AX25" i="1"/>
  <c r="AX17" i="1"/>
  <c r="AX7" i="1"/>
  <c r="AX22" i="1"/>
  <c r="AX14" i="1"/>
  <c r="AX27" i="1"/>
  <c r="AX18" i="1"/>
  <c r="AX4" i="1"/>
  <c r="AX19" i="1"/>
  <c r="AX13" i="1"/>
  <c r="AX8" i="1"/>
  <c r="AX24" i="1"/>
  <c r="AX21" i="1"/>
  <c r="AX16" i="1"/>
  <c r="AX11" i="1"/>
  <c r="AX9" i="1"/>
  <c r="AX6" i="1"/>
  <c r="AX5" i="1"/>
</calcChain>
</file>

<file path=xl/sharedStrings.xml><?xml version="1.0" encoding="utf-8"?>
<sst xmlns="http://schemas.openxmlformats.org/spreadsheetml/2006/main" count="128" uniqueCount="79">
  <si>
    <t>Gantt Chart Template</t>
  </si>
  <si>
    <t>Project manager:</t>
  </si>
  <si>
    <t>Project start:</t>
  </si>
  <si>
    <t>#</t>
  </si>
  <si>
    <t>Type</t>
  </si>
  <si>
    <t>Project items</t>
  </si>
  <si>
    <t>Description</t>
  </si>
  <si>
    <t>Team</t>
  </si>
  <si>
    <t>Assignee</t>
  </si>
  <si>
    <t>!</t>
  </si>
  <si>
    <t>Start date (manual input)</t>
  </si>
  <si>
    <t>Due date (manual input)</t>
  </si>
  <si>
    <t>No. of workdays</t>
  </si>
  <si>
    <t>Start date</t>
  </si>
  <si>
    <t>Due date</t>
  </si>
  <si>
    <t>%</t>
  </si>
  <si>
    <t>Status</t>
  </si>
  <si>
    <t>Estim. budget</t>
  </si>
  <si>
    <t>Actual budget</t>
  </si>
  <si>
    <t>Difference</t>
  </si>
  <si>
    <t>P</t>
  </si>
  <si>
    <t>Phase1</t>
  </si>
  <si>
    <t>Sabrina B.</t>
  </si>
  <si>
    <t>T</t>
  </si>
  <si>
    <t>Task1</t>
  </si>
  <si>
    <t>Jenny A.</t>
  </si>
  <si>
    <t>In Progress</t>
  </si>
  <si>
    <t>Task2</t>
  </si>
  <si>
    <t>Tom D.</t>
  </si>
  <si>
    <t>Completed</t>
  </si>
  <si>
    <t>Task3</t>
  </si>
  <si>
    <t>Gabriel G.</t>
  </si>
  <si>
    <t>Task4</t>
  </si>
  <si>
    <t>Jose E.</t>
  </si>
  <si>
    <t>Task5</t>
  </si>
  <si>
    <t>In Review</t>
  </si>
  <si>
    <t>M</t>
  </si>
  <si>
    <t>Milestone1</t>
  </si>
  <si>
    <t>On Hold</t>
  </si>
  <si>
    <t>Phase2</t>
  </si>
  <si>
    <t>Milestone2</t>
  </si>
  <si>
    <t>Settings</t>
  </si>
  <si>
    <t>Project details</t>
  </si>
  <si>
    <t>Holidays</t>
  </si>
  <si>
    <t>Scroll Bar</t>
  </si>
  <si>
    <t>Project role types</t>
  </si>
  <si>
    <t>Project team</t>
  </si>
  <si>
    <t>Status dropdown</t>
  </si>
  <si>
    <t>Project title</t>
  </si>
  <si>
    <t>Role</t>
  </si>
  <si>
    <t>Code</t>
  </si>
  <si>
    <t>Name</t>
  </si>
  <si>
    <t>Project manager</t>
  </si>
  <si>
    <t>Andrew S.</t>
  </si>
  <si>
    <t>Development</t>
  </si>
  <si>
    <t>Dev</t>
  </si>
  <si>
    <t>Project start date</t>
  </si>
  <si>
    <t>Marketing</t>
  </si>
  <si>
    <t>Project end date</t>
  </si>
  <si>
    <t>Security</t>
  </si>
  <si>
    <t>Peter C.</t>
  </si>
  <si>
    <t>Design</t>
  </si>
  <si>
    <t>Blocked</t>
  </si>
  <si>
    <t>Content</t>
  </si>
  <si>
    <t>Project management</t>
  </si>
  <si>
    <t>PM</t>
  </si>
  <si>
    <t>Mary F.</t>
  </si>
  <si>
    <t>HR</t>
  </si>
  <si>
    <t>Sales</t>
  </si>
  <si>
    <t>QA</t>
  </si>
  <si>
    <t>Finance</t>
  </si>
  <si>
    <t>Support</t>
  </si>
  <si>
    <t>Administration</t>
  </si>
  <si>
    <t>Admin.</t>
  </si>
  <si>
    <t>Today's date:</t>
  </si>
  <si>
    <t>SEO</t>
  </si>
  <si>
    <t>PR</t>
  </si>
  <si>
    <t>Help: How to use and customize this template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</si>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</sst>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409]d\-mmm\-yy;@"/>
    <numFmt numFmtId="166" formatCode="\$#,##0"/>
    <numFmt numFmtId="167" formatCode="mm/dd/yy"/>
  </numFmts>
  <fonts count="14" x14ac:knownFonts="1">
    <font>
      <sz val="11"/>
      <color theme="1"/>
      <name val="Calibri"/>
      <family val="2"/>
      <charset val="1"/>
    </font>
    <font>
      <sz val="11"/>
      <color theme="1"/>
      <name val="Arial"/>
      <family val="2"/>
    </font>
    <font>
      <b/>
      <sz val="26"/>
      <color theme="2" tint="-0.249977111117893"/>
      <name val="Arial"/>
      <family val="2"/>
    </font>
    <font>
      <sz val="11"/>
      <color theme="2" tint="-0.249977111117893"/>
      <name val="Arial"/>
      <family val="2"/>
    </font>
    <font>
      <sz val="11"/>
      <color theme="0"/>
      <name val="Arial"/>
      <family val="2"/>
    </font>
    <font>
      <sz val="26"/>
      <color rgb="FFFFFFFF"/>
      <name val="Arial"/>
      <family val="2"/>
    </font>
    <font>
      <sz val="11"/>
      <color rgb="FFFFFFFF"/>
      <name val="Arial"/>
      <family val="2"/>
    </font>
    <font>
      <b/>
      <sz val="11"/>
      <color theme="0" tint="-4.9989318521683403E-2"/>
      <name val="Arial"/>
      <family val="2"/>
    </font>
    <font>
      <b/>
      <sz val="11"/>
      <color theme="1"/>
      <name val="Arial"/>
      <family val="2"/>
    </font>
    <font>
      <b/>
      <sz val="10"/>
      <color theme="0" tint="-4.9989318521683403E-2"/>
      <name val="Arial"/>
      <family val="2"/>
    </font>
    <font>
      <sz val="11"/>
      <name val="Arial"/>
      <family val="2"/>
    </font>
    <font>
      <b/>
      <sz val="10"/>
      <color theme="1"/>
      <name val="Arial"/>
      <family val="2"/>
    </font>
    <font>
      <b/>
      <sz val="9"/>
      <color theme="0" tint="-4.9989318521683403E-2"/>
      <name val="Arial"/>
      <family val="2"/>
    </font>
    <font>
      <sz val="10"/>
      <color theme="1"/>
      <name val="Arial"/>
      <family val="2"/>
    </font>
  </fonts>
  <fills count="9">
    <fill>
      <patternFill patternType="none"/>
    </fill>
    <fill>
      <patternFill patternType="gray125"/>
    </fill>
    <fill>
      <patternFill patternType="solid">
        <fgColor theme="2" tint="-0.89999084444715716"/>
        <bgColor rgb="FF000000"/>
      </patternFill>
    </fill>
    <fill>
      <patternFill patternType="solid">
        <fgColor rgb="FF000000"/>
        <bgColor rgb="FF031227"/>
      </patternFill>
    </fill>
    <fill>
      <patternFill patternType="solid">
        <fgColor theme="2" tint="-0.249977111117893"/>
        <bgColor rgb="FF85B2F6"/>
      </patternFill>
    </fill>
    <fill>
      <patternFill patternType="solid">
        <fgColor theme="2" tint="-9.9978637043366805E-2"/>
        <bgColor rgb="FF99CCFF"/>
      </patternFill>
    </fill>
    <fill>
      <patternFill patternType="solid">
        <fgColor theme="0" tint="-4.9989318521683403E-2"/>
        <bgColor rgb="FFE0EBF6"/>
      </patternFill>
    </fill>
    <fill>
      <patternFill patternType="solid">
        <fgColor theme="0" tint="-0.499984740745262"/>
        <bgColor rgb="FF666699"/>
      </patternFill>
    </fill>
    <fill>
      <patternFill patternType="solid">
        <fgColor theme="0" tint="-0.14999847407452621"/>
        <bgColor rgb="FFE0EBF6"/>
      </patternFill>
    </fill>
  </fills>
  <borders count="28">
    <border>
      <left/>
      <right/>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4.9989318521683403E-2"/>
      </bottom>
      <diagonal/>
    </border>
    <border>
      <left style="thin">
        <color theme="0" tint="-0.14999847407452621"/>
      </left>
      <right style="thin">
        <color theme="0" tint="-0.14999847407452621"/>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tint="-0.14999847407452621"/>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4.9989318521683403E-2"/>
      </top>
      <bottom style="thin">
        <color theme="0" tint="-4.9989318521683403E-2"/>
      </bottom>
      <diagonal/>
    </border>
    <border>
      <left style="thin">
        <color theme="0" tint="-0.14999847407452621"/>
      </left>
      <right/>
      <top style="thin">
        <color theme="0"/>
      </top>
      <bottom style="thin">
        <color theme="0"/>
      </bottom>
      <diagonal/>
    </border>
    <border>
      <left/>
      <right/>
      <top style="thin">
        <color theme="0" tint="-4.9989318521683403E-2"/>
      </top>
      <bottom style="thin">
        <color theme="0" tint="-4.9989318521683403E-2"/>
      </bottom>
      <diagonal/>
    </border>
    <border>
      <left style="thin">
        <color theme="0" tint="-0.14999847407452621"/>
      </left>
      <right/>
      <top style="thin">
        <color theme="0" tint="-4.9989318521683403E-2"/>
      </top>
      <bottom style="thin">
        <color theme="0" tint="-4.9989318521683403E-2"/>
      </bottom>
      <diagonal/>
    </border>
    <border>
      <left style="thin">
        <color theme="0" tint="-0.14999847407452621"/>
      </left>
      <right style="thin">
        <color theme="0"/>
      </right>
      <top style="thin">
        <color theme="0"/>
      </top>
      <bottom style="thin">
        <color theme="0"/>
      </bottom>
      <diagonal/>
    </border>
    <border>
      <left style="thin">
        <color theme="0"/>
      </left>
      <right style="thin">
        <color theme="0" tint="-0.14999847407452621"/>
      </right>
      <top style="thin">
        <color theme="0"/>
      </top>
      <bottom style="thin">
        <color theme="0"/>
      </bottom>
      <diagonal/>
    </border>
    <border>
      <left style="thin">
        <color theme="0" tint="-0.1499984740745262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op>
      <bottom style="thin">
        <color theme="0"/>
      </bottom>
      <diagonal/>
    </border>
    <border>
      <left/>
      <right style="thin">
        <color theme="0" tint="-0.14999847407452621"/>
      </right>
      <top style="thin">
        <color theme="0" tint="-4.9989318521683403E-2"/>
      </top>
      <bottom/>
      <diagonal/>
    </border>
    <border>
      <left style="thin">
        <color theme="0" tint="-0.14999847407452621"/>
      </left>
      <right style="thin">
        <color theme="0" tint="-0.14999847407452621"/>
      </right>
      <top style="thin">
        <color theme="0" tint="-4.9989318521683403E-2"/>
      </top>
      <bottom/>
      <diagonal/>
    </border>
    <border>
      <left/>
      <right/>
      <top style="thin">
        <color theme="0" tint="-4.9989318521683403E-2"/>
      </top>
      <bottom/>
      <diagonal/>
    </border>
    <border>
      <left style="thin">
        <color theme="0" tint="-0.14999847407452621"/>
      </left>
      <right/>
      <top style="thin">
        <color theme="0" tint="-4.9989318521683403E-2"/>
      </top>
      <bottom/>
      <diagonal/>
    </border>
    <border>
      <left style="medium">
        <color rgb="FFFF0000"/>
      </left>
      <right style="medium">
        <color rgb="FFFF0000"/>
      </right>
      <top style="medium">
        <color rgb="FFFF0000"/>
      </top>
      <bottom/>
      <diagonal/>
    </border>
    <border>
      <left style="thin">
        <color theme="0"/>
      </left>
      <right style="thin">
        <color theme="0"/>
      </right>
      <top style="thin">
        <color theme="0"/>
      </top>
      <bottom style="thin">
        <color theme="0"/>
      </bottom>
      <diagonal/>
    </border>
    <border>
      <left style="medium">
        <color rgb="FFFF0000"/>
      </left>
      <right style="medium">
        <color rgb="FFFF0000"/>
      </right>
      <top style="thin">
        <color theme="0"/>
      </top>
      <bottom style="medium">
        <color rgb="FFFF0000"/>
      </bottom>
      <diagonal/>
    </border>
    <border>
      <left/>
      <right/>
      <top/>
      <bottom style="thin">
        <color theme="0"/>
      </bottom>
      <diagonal/>
    </border>
    <border>
      <left/>
      <right/>
      <top style="thin">
        <color theme="0"/>
      </top>
      <bottom/>
      <diagonal/>
    </border>
    <border>
      <left style="medium">
        <color rgb="FFFF0000"/>
      </left>
      <right style="thin">
        <color theme="0"/>
      </right>
      <top style="medium">
        <color rgb="FFFF0000"/>
      </top>
      <bottom style="medium">
        <color rgb="FFFF0000"/>
      </bottom>
      <diagonal/>
    </border>
    <border>
      <left style="thin">
        <color theme="0"/>
      </left>
      <right style="medium">
        <color rgb="FFFF0000"/>
      </right>
      <top style="medium">
        <color rgb="FFFF0000"/>
      </top>
      <bottom style="medium">
        <color rgb="FFFF0000"/>
      </bottom>
      <diagonal/>
    </border>
  </borders>
  <cellStyleXfs count="1">
    <xf numFmtId="0" fontId="0" fillId="0" borderId="0"/>
  </cellStyleXfs>
  <cellXfs count="91">
    <xf numFmtId="0" fontId="0" fillId="0" borderId="0" xfId="0"/>
    <xf numFmtId="0" fontId="1" fillId="2" borderId="0" xfId="0" applyFont="1" applyFill="1" applyAlignment="1">
      <alignment horizontal="center" vertical="center"/>
    </xf>
    <xf numFmtId="0" fontId="2" fillId="2" borderId="0" xfId="0" applyFont="1" applyFill="1" applyAlignment="1">
      <alignment horizontal="left" vertical="center"/>
    </xf>
    <xf numFmtId="0" fontId="1" fillId="2" borderId="0" xfId="0" applyFont="1" applyFill="1"/>
    <xf numFmtId="0" fontId="3" fillId="2" borderId="0" xfId="0" applyFont="1" applyFill="1" applyAlignment="1">
      <alignment horizontal="left" vertical="center" indent="2"/>
    </xf>
    <xf numFmtId="164" fontId="4" fillId="2" borderId="0" xfId="0" applyNumberFormat="1" applyFont="1" applyFill="1" applyAlignment="1">
      <alignment horizontal="left" vertical="center"/>
    </xf>
    <xf numFmtId="0" fontId="3" fillId="2" borderId="0" xfId="0" applyFont="1" applyFill="1" applyAlignment="1">
      <alignment horizontal="right" vertical="center"/>
    </xf>
    <xf numFmtId="164" fontId="4" fillId="2" borderId="0" xfId="0" applyNumberFormat="1" applyFont="1" applyFill="1" applyAlignment="1">
      <alignment horizontal="left" vertical="center" indent="2"/>
    </xf>
    <xf numFmtId="0" fontId="1" fillId="0" borderId="0" xfId="0" applyFont="1"/>
    <xf numFmtId="0" fontId="1" fillId="3" borderId="0" xfId="0" applyFont="1" applyFill="1" applyAlignment="1">
      <alignment horizontal="center" vertical="center"/>
    </xf>
    <xf numFmtId="0" fontId="5" fillId="3" borderId="0" xfId="0" applyFont="1" applyFill="1" applyAlignment="1">
      <alignment horizontal="left" vertical="center"/>
    </xf>
    <xf numFmtId="0" fontId="6" fillId="3" borderId="0" xfId="0" applyFont="1" applyFill="1"/>
    <xf numFmtId="0" fontId="6" fillId="3" borderId="0" xfId="0" applyFont="1" applyFill="1" applyAlignment="1">
      <alignment horizontal="left" vertical="center" indent="2"/>
    </xf>
    <xf numFmtId="164" fontId="6" fillId="3" borderId="0" xfId="0" applyNumberFormat="1" applyFont="1" applyFill="1" applyAlignment="1">
      <alignment horizontal="left" vertical="center"/>
    </xf>
    <xf numFmtId="0" fontId="6" fillId="3" borderId="0" xfId="0" applyFont="1" applyFill="1" applyAlignment="1">
      <alignment horizontal="right" vertical="center"/>
    </xf>
    <xf numFmtId="164" fontId="4" fillId="3" borderId="0" xfId="0" applyNumberFormat="1" applyFont="1" applyFill="1" applyAlignment="1">
      <alignment horizontal="left" vertical="center" indent="2"/>
    </xf>
    <xf numFmtId="0" fontId="1" fillId="3" borderId="0" xfId="0" applyFont="1" applyFill="1"/>
    <xf numFmtId="0" fontId="6" fillId="3" borderId="0" xfId="0" applyFont="1" applyFill="1" applyAlignment="1">
      <alignment horizontal="center" vertical="center"/>
    </xf>
    <xf numFmtId="164" fontId="6" fillId="3" borderId="0" xfId="0" applyNumberFormat="1" applyFont="1" applyFill="1" applyAlignment="1">
      <alignment horizontal="left" vertical="center" indent="2"/>
    </xf>
    <xf numFmtId="0" fontId="7" fillId="2" borderId="0" xfId="0" applyFont="1" applyFill="1" applyAlignment="1">
      <alignment horizontal="center" vertical="center"/>
    </xf>
    <xf numFmtId="0" fontId="7" fillId="0" borderId="0" xfId="0" applyFont="1" applyAlignment="1">
      <alignment horizontal="center"/>
    </xf>
    <xf numFmtId="0" fontId="7" fillId="2" borderId="21" xfId="0" applyFont="1" applyFill="1" applyBorder="1" applyAlignment="1">
      <alignment horizontal="center" vertical="center"/>
    </xf>
    <xf numFmtId="0" fontId="7" fillId="7" borderId="22" xfId="0" applyFont="1" applyFill="1" applyBorder="1" applyAlignment="1">
      <alignment vertical="center"/>
    </xf>
    <xf numFmtId="0" fontId="1" fillId="8" borderId="22" xfId="0" applyFont="1" applyFill="1" applyBorder="1" applyAlignment="1">
      <alignment horizontal="center" vertical="center"/>
    </xf>
    <xf numFmtId="165" fontId="1" fillId="8" borderId="16" xfId="0" applyNumberFormat="1" applyFont="1" applyFill="1" applyBorder="1"/>
    <xf numFmtId="0" fontId="1" fillId="8" borderId="23" xfId="0" applyFont="1" applyFill="1" applyBorder="1"/>
    <xf numFmtId="0" fontId="8" fillId="8" borderId="22" xfId="0" applyFont="1" applyFill="1" applyBorder="1"/>
    <xf numFmtId="0" fontId="8" fillId="8" borderId="22" xfId="0" applyFont="1" applyFill="1" applyBorder="1" applyAlignment="1">
      <alignment horizontal="center"/>
    </xf>
    <xf numFmtId="0" fontId="1" fillId="6" borderId="24" xfId="0" applyFont="1" applyFill="1" applyBorder="1"/>
    <xf numFmtId="0" fontId="1" fillId="6" borderId="22" xfId="0" applyFont="1" applyFill="1" applyBorder="1"/>
    <xf numFmtId="0" fontId="1" fillId="6" borderId="22" xfId="0" applyFont="1" applyFill="1" applyBorder="1" applyAlignment="1">
      <alignment horizontal="center"/>
    </xf>
    <xf numFmtId="0" fontId="1" fillId="6" borderId="16" xfId="0" applyFont="1" applyFill="1" applyBorder="1"/>
    <xf numFmtId="165" fontId="1" fillId="8" borderId="22" xfId="0" applyNumberFormat="1" applyFont="1" applyFill="1" applyBorder="1" applyAlignment="1">
      <alignment horizontal="center" vertical="center"/>
    </xf>
    <xf numFmtId="0" fontId="1" fillId="6" borderId="25" xfId="0" applyFont="1" applyFill="1" applyBorder="1"/>
    <xf numFmtId="0" fontId="7" fillId="2" borderId="26" xfId="0" applyFont="1" applyFill="1" applyBorder="1"/>
    <xf numFmtId="167" fontId="1" fillId="8" borderId="27" xfId="0" applyNumberFormat="1" applyFont="1" applyFill="1" applyBorder="1"/>
    <xf numFmtId="0" fontId="1" fillId="0" borderId="0" xfId="0" applyFont="1" applyAlignment="1">
      <alignment horizontal="center"/>
    </xf>
    <xf numFmtId="0" fontId="5" fillId="3" borderId="0" xfId="0" applyFont="1" applyFill="1" applyAlignment="1">
      <alignment horizontal="left" vertical="center" indent="9"/>
    </xf>
    <xf numFmtId="0" fontId="6" fillId="3" borderId="0" xfId="0" applyFont="1" applyFill="1" applyAlignment="1">
      <alignment horizontal="left" vertical="center" indent="4"/>
    </xf>
    <xf numFmtId="0" fontId="6" fillId="3" borderId="0" xfId="0" applyFont="1" applyFill="1" applyAlignment="1">
      <alignment horizontal="right" vertical="center" indent="1"/>
    </xf>
    <xf numFmtId="165" fontId="10" fillId="4" borderId="0" xfId="0" applyNumberFormat="1" applyFont="1" applyFill="1" applyAlignment="1">
      <alignment horizontal="left" textRotation="75"/>
    </xf>
    <xf numFmtId="0" fontId="11" fillId="2" borderId="0" xfId="0" applyFont="1" applyFill="1" applyAlignment="1">
      <alignment horizontal="center" vertical="center"/>
    </xf>
    <xf numFmtId="0" fontId="11" fillId="0" borderId="0" xfId="0" applyFont="1" applyAlignment="1">
      <alignment horizontal="center" vertical="center"/>
    </xf>
    <xf numFmtId="0" fontId="7" fillId="4" borderId="0" xfId="0" applyFont="1" applyFill="1" applyAlignment="1">
      <alignment horizontal="center"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left" vertical="center" wrapText="1" indent="1"/>
    </xf>
    <xf numFmtId="0" fontId="7" fillId="4" borderId="0" xfId="0" applyFont="1" applyFill="1" applyAlignment="1">
      <alignment horizontal="left" vertical="center" wrapText="1" indent="1"/>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6" borderId="9" xfId="0" applyFont="1" applyFill="1" applyBorder="1" applyAlignment="1">
      <alignment horizontal="left" vertical="center" indent="1"/>
    </xf>
    <xf numFmtId="0" fontId="1" fillId="0" borderId="10" xfId="0" applyFont="1" applyBorder="1" applyAlignment="1">
      <alignment horizontal="left" vertical="center" indent="1"/>
    </xf>
    <xf numFmtId="0" fontId="8" fillId="0" borderId="7" xfId="0" applyFont="1" applyBorder="1" applyAlignment="1">
      <alignment horizontal="center" vertical="center"/>
    </xf>
    <xf numFmtId="165" fontId="1" fillId="0" borderId="11" xfId="0" applyNumberFormat="1" applyFont="1" applyBorder="1" applyAlignment="1">
      <alignment horizontal="right" vertical="center"/>
    </xf>
    <xf numFmtId="165" fontId="1" fillId="0" borderId="7" xfId="0" applyNumberFormat="1" applyFont="1" applyBorder="1" applyAlignment="1">
      <alignment horizontal="right" vertical="center"/>
    </xf>
    <xf numFmtId="0" fontId="1" fillId="0" borderId="8" xfId="0" applyFont="1" applyBorder="1" applyAlignment="1">
      <alignment horizontal="center" vertical="center"/>
    </xf>
    <xf numFmtId="165" fontId="1" fillId="6" borderId="12" xfId="0" applyNumberFormat="1" applyFont="1" applyFill="1" applyBorder="1" applyAlignment="1">
      <alignment horizontal="right" vertical="center"/>
    </xf>
    <xf numFmtId="165" fontId="1" fillId="6" borderId="13" xfId="0" applyNumberFormat="1" applyFont="1" applyFill="1" applyBorder="1" applyAlignment="1">
      <alignment horizontal="right" vertical="center"/>
    </xf>
    <xf numFmtId="9" fontId="1" fillId="0" borderId="8" xfId="0" applyNumberFormat="1" applyFont="1" applyBorder="1" applyAlignment="1">
      <alignment horizontal="center" vertical="center"/>
    </xf>
    <xf numFmtId="166" fontId="1" fillId="0" borderId="14" xfId="0" applyNumberFormat="1" applyFont="1" applyBorder="1" applyAlignment="1">
      <alignment horizontal="right" vertical="center" indent="1"/>
    </xf>
    <xf numFmtId="166" fontId="1" fillId="0" borderId="15" xfId="0" applyNumberFormat="1" applyFont="1" applyBorder="1" applyAlignment="1">
      <alignment horizontal="right" vertical="center" indent="1"/>
    </xf>
    <xf numFmtId="166" fontId="1" fillId="6" borderId="16" xfId="0" applyNumberFormat="1" applyFont="1" applyFill="1" applyBorder="1" applyAlignment="1">
      <alignment horizontal="right" vertical="center" indent="1"/>
    </xf>
    <xf numFmtId="0" fontId="13" fillId="2" borderId="0" xfId="0" applyFont="1" applyFill="1"/>
    <xf numFmtId="0" fontId="1" fillId="0" borderId="0" xfId="0" applyFont="1" applyAlignment="1">
      <alignment horizontal="center" vertical="center"/>
    </xf>
    <xf numFmtId="9" fontId="1" fillId="0" borderId="1" xfId="0" applyNumberFormat="1" applyFont="1" applyBorder="1" applyAlignment="1">
      <alignment horizontal="center" vertical="center"/>
    </xf>
    <xf numFmtId="166" fontId="1" fillId="0" borderId="1" xfId="0" applyNumberFormat="1" applyFont="1" applyBorder="1" applyAlignment="1">
      <alignment horizontal="right" vertical="center"/>
    </xf>
    <xf numFmtId="166" fontId="1" fillId="0" borderId="10" xfId="0" applyNumberFormat="1" applyFont="1" applyBorder="1" applyAlignment="1">
      <alignment horizontal="right" vertical="center"/>
    </xf>
    <xf numFmtId="166" fontId="1" fillId="6" borderId="16" xfId="0" applyNumberFormat="1" applyFont="1" applyFill="1" applyBorder="1" applyAlignment="1">
      <alignment horizontal="right" vertical="center"/>
    </xf>
    <xf numFmtId="0" fontId="1" fillId="0" borderId="1" xfId="0" applyFont="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indent="1"/>
    </xf>
    <xf numFmtId="0" fontId="8" fillId="0" borderId="17" xfId="0" applyFont="1" applyBorder="1" applyAlignment="1">
      <alignment horizontal="center" vertical="center"/>
    </xf>
    <xf numFmtId="165" fontId="1" fillId="0" borderId="20" xfId="0" applyNumberFormat="1" applyFont="1" applyBorder="1" applyAlignment="1">
      <alignment horizontal="right" vertical="center"/>
    </xf>
    <xf numFmtId="165" fontId="1" fillId="0" borderId="17" xfId="0" applyNumberFormat="1" applyFont="1" applyBorder="1" applyAlignment="1">
      <alignment horizontal="right" vertical="center"/>
    </xf>
    <xf numFmtId="0" fontId="1" fillId="0" borderId="18" xfId="0" applyFont="1" applyBorder="1" applyAlignment="1">
      <alignment horizontal="center" vertical="center"/>
    </xf>
    <xf numFmtId="0" fontId="1" fillId="0" borderId="19" xfId="0" applyFont="1" applyBorder="1"/>
    <xf numFmtId="0" fontId="9" fillId="0" borderId="0" xfId="0" applyFont="1" applyAlignment="1">
      <alignment horizontal="center"/>
    </xf>
    <xf numFmtId="0" fontId="7" fillId="2" borderId="0" xfId="0" applyFont="1" applyFill="1" applyAlignment="1">
      <alignment horizontal="center" vertical="center"/>
    </xf>
    <xf numFmtId="0" fontId="7" fillId="2" borderId="0" xfId="0" applyFont="1" applyFill="1" applyAlignment="1">
      <alignment horizontal="center"/>
    </xf>
  </cellXfs>
  <cellStyles count="1">
    <cellStyle name="Normal" xfId="0" builtinId="0"/>
  </cellStyles>
  <dxfs count="37">
    <dxf>
      <font>
        <color rgb="FFA6A6A6"/>
      </font>
    </dxf>
    <dxf>
      <fill>
        <patternFill>
          <bgColor theme="0" tint="-0.14999847407452621"/>
        </patternFill>
      </fill>
      <border diagonalUp="0" diagonalDown="0">
        <left/>
        <right/>
        <top style="thin">
          <color theme="0"/>
        </top>
        <bottom style="thin">
          <color theme="0"/>
        </bottom>
      </border>
    </dxf>
    <dxf>
      <fill>
        <patternFill>
          <bgColor theme="0" tint="-0.34998626667073579"/>
        </patternFill>
      </fill>
      <border diagonalUp="0" diagonalDown="0">
        <left/>
        <right/>
        <top style="thin">
          <color theme="0"/>
        </top>
        <bottom style="thin">
          <color theme="0"/>
        </bottom>
      </border>
    </dxf>
    <dxf>
      <font>
        <sz val="11"/>
        <color rgb="FF000000"/>
        <name val="Calibri"/>
        <family val="2"/>
        <charset val="1"/>
      </font>
      <alignment horizontal="general" vertical="bottom" textRotation="0" wrapText="0" indent="0" shrinkToFit="0"/>
    </dxf>
    <dxf>
      <border diagonalUp="0" diagonalDown="0">
        <left/>
        <right style="thin">
          <color theme="4" tint="0.79989013336588644"/>
        </right>
        <top/>
        <bottom/>
      </border>
    </dxf>
    <dxf>
      <border diagonalUp="0" diagonalDown="0">
        <left/>
        <right style="thin">
          <color theme="2" tint="-0.89999084444715716"/>
        </right>
        <top/>
        <bottom/>
      </border>
    </dxf>
    <dxf>
      <font>
        <color rgb="FFF2F2F2"/>
      </font>
      <fill>
        <patternFill>
          <bgColor theme="2" tint="-0.249977111117893"/>
        </patternFill>
      </fill>
      <border diagonalUp="0" diagonalDown="0">
        <left/>
        <right/>
        <top/>
        <bottom/>
      </border>
    </dxf>
    <dxf>
      <border diagonalUp="0" diagonalDown="0">
        <left/>
        <right style="thin">
          <color theme="0" tint="-0.14999847407452621"/>
        </right>
        <top/>
        <bottom/>
      </border>
    </dxf>
    <dxf>
      <font>
        <color rgb="FFFF5757"/>
      </font>
    </dxf>
    <dxf>
      <font>
        <color rgb="FFFFD347"/>
      </font>
    </dxf>
    <dxf>
      <font>
        <color rgb="FF4D8D67"/>
      </font>
    </dxf>
    <dxf>
      <font>
        <color rgb="FF4A8EF2"/>
      </font>
    </dxf>
    <dxf>
      <font>
        <color rgb="FFCF2323"/>
      </font>
    </dxf>
    <dxf>
      <font>
        <color rgb="FFB493C3"/>
      </font>
    </dxf>
    <dxf>
      <font>
        <color rgb="FFBFBFBF"/>
      </font>
    </dxf>
    <dxf>
      <font>
        <color rgb="FFFF0000"/>
      </font>
    </dxf>
    <dxf>
      <numFmt numFmtId="168" formatCode="&quot;   &quot;@"/>
    </dxf>
    <dxf>
      <font>
        <b/>
        <i val="0"/>
      </font>
      <border diagonalUp="0" diagonalDown="0">
        <left/>
        <right/>
        <top style="thin">
          <color theme="0" tint="-0.249977111117893"/>
        </top>
        <bottom style="thin">
          <color theme="0" tint="-0.249977111117893"/>
        </bottom>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5B2F6"/>
      <rgbColor rgb="FF993366"/>
      <rgbColor rgb="FFF2F2F2"/>
      <rgbColor rgb="FFE0EBF6"/>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B493C3"/>
      <rgbColor rgb="FFFFCC99"/>
      <rgbColor rgb="FF4A8EF2"/>
      <rgbColor rgb="FF33CCCC"/>
      <rgbColor rgb="FF99CC00"/>
      <rgbColor rgb="FFFFD347"/>
      <rgbColor rgb="FFFF9900"/>
      <rgbColor rgb="FFFF5757"/>
      <rgbColor rgb="FF666699"/>
      <rgbColor rgb="FFA6A6A6"/>
      <rgbColor rgb="FF003366"/>
      <rgbColor rgb="FF4D8D67"/>
      <rgbColor rgb="FF031227"/>
      <rgbColor rgb="FF333300"/>
      <rgbColor rgb="FFCF2323"/>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104760</xdr:rowOff>
    </xdr:from>
    <xdr:to>
      <xdr:col>4</xdr:col>
      <xdr:colOff>225000</xdr:colOff>
      <xdr:row>0</xdr:row>
      <xdr:rowOff>485280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64520" y="104760"/>
          <a:ext cx="1223280" cy="380520"/>
        </a:xfrm>
        <a:prstGeom prst="rect">
          <a:avLst/>
        </a:prstGeom>
        <a:ln w="0">
          <a:noFill/>
        </a:ln>
      </xdr:spPr>
    </xdr:pic>
    <xdr:clientData/>
  </xdr:twoCellAnchor>
  <xdr:twoCellAnchor editAs="absolute">
    <xdr:from>
      <xdr:col>16</xdr:col>
      <xdr:colOff>97200</xdr:colOff>
      <xdr:row>0</xdr:row>
      <xdr:rowOff>162000</xdr:rowOff>
    </xdr:from>
    <xdr:to>
      <xdr:col>16</xdr:col>
      <xdr:colOff>853200</xdr:colOff>
      <xdr:row>0</xdr:row>
      <xdr:rowOff>470880</xdr:rowOff>
    </xdr:to>
    <xdr:sp macro="" textlink="">
      <xdr:nvSpPr>
        <xdr:cNvPr id="3" name="Rounded Rectangle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14568840" y="162000"/>
          <a:ext cx="75600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twoCellAnchor editAs="absolute">
    <xdr:from>
      <xdr:col>17</xdr:col>
      <xdr:colOff>624960</xdr:colOff>
      <xdr:row>0</xdr:row>
      <xdr:rowOff>123840</xdr:rowOff>
    </xdr:from>
    <xdr:to>
      <xdr:col>23</xdr:col>
      <xdr:colOff>135000</xdr:colOff>
      <xdr:row>0</xdr:row>
      <xdr:rowOff>504360</xdr:rowOff>
    </xdr:to>
    <xdr:sp macro="" textlink="">
      <xdr:nvSpPr>
        <xdr:cNvPr id="4" name="Rounded Rectangl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6119000" y="123840"/>
          <a:ext cx="25650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200" b="0" strike="noStrike" spc="-1">
              <a:solidFill>
                <a:schemeClr val="lt1">
                  <a:lumMod val="95000"/>
                </a:schemeClr>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16</xdr:col>
      <xdr:colOff>925920</xdr:colOff>
      <xdr:row>0</xdr:row>
      <xdr:rowOff>162000</xdr:rowOff>
    </xdr:from>
    <xdr:to>
      <xdr:col>17</xdr:col>
      <xdr:colOff>503280</xdr:colOff>
      <xdr:row>0</xdr:row>
      <xdr:rowOff>470880</xdr:rowOff>
    </xdr:to>
    <xdr:sp macro="" textlink="">
      <xdr:nvSpPr>
        <xdr:cNvPr id="5" name="Rounded Rectangle 5">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15397560" y="162000"/>
          <a:ext cx="5997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oneCell">
    <xdr:from>
      <xdr:col>19</xdr:col>
      <xdr:colOff>294480</xdr:colOff>
      <xdr:row>1</xdr:row>
      <xdr:rowOff>7200</xdr:rowOff>
    </xdr:from>
    <xdr:to>
      <xdr:col>34</xdr:col>
      <xdr:colOff>304560</xdr:colOff>
      <xdr:row>2</xdr:row>
      <xdr:rowOff>57240</xdr:rowOff>
    </xdr:to>
    <xdr:sp macro="" textlink="">
      <xdr:nvSpPr>
        <xdr:cNvPr id="6" name="Scroll Bar 1">
          <a:extLst>
            <a:ext uri="{FF2B5EF4-FFF2-40B4-BE49-F238E27FC236}">
              <a16:creationId xmlns:a16="http://schemas.microsoft.com/office/drawing/2014/main" id="{00000000-0008-0000-0000-000006000000}"/>
            </a:ext>
          </a:extLst>
        </xdr:cNvPr>
        <xdr:cNvSpPr/>
      </xdr:nvSpPr>
      <xdr:spPr>
        <a:xfrm>
          <a:off x="0" y="0"/>
          <a:ext cx="0" cy="0"/>
        </a:xfrm>
        <a:prstGeom prst="rect">
          <a:avLst/>
        </a:prstGeom>
      </xdr:spPr>
      <xdr:txBody>
        <a:bodyPr anchor="ctr">
          <a:noAutofit/>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219240</xdr:colOff>
      <xdr:row>0</xdr:row>
      <xdr:rowOff>114480</xdr:rowOff>
    </xdr:from>
    <xdr:to>
      <xdr:col>1</xdr:col>
      <xdr:colOff>786960</xdr:colOff>
      <xdr:row>0</xdr:row>
      <xdr:rowOff>495000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xdr:blipFill>
      <xdr:spPr>
        <a:xfrm>
          <a:off x="219240" y="114480"/>
          <a:ext cx="1190160" cy="380520"/>
        </a:xfrm>
        <a:prstGeom prst="rect">
          <a:avLst/>
        </a:prstGeom>
        <a:ln w="0">
          <a:noFill/>
        </a:ln>
      </xdr:spPr>
    </xdr:pic>
    <xdr:clientData/>
  </xdr:twoCellAnchor>
  <xdr:twoCellAnchor editAs="absolute">
    <xdr:from>
      <xdr:col>16</xdr:col>
      <xdr:colOff>1114560</xdr:colOff>
      <xdr:row>0</xdr:row>
      <xdr:rowOff>104760</xdr:rowOff>
    </xdr:from>
    <xdr:to>
      <xdr:col>20</xdr:col>
      <xdr:colOff>524880</xdr:colOff>
      <xdr:row>0</xdr:row>
      <xdr:rowOff>485280</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5937920" y="104760"/>
          <a:ext cx="25110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200" b="0" strike="noStrike" spc="-1">
              <a:solidFill>
                <a:schemeClr val="lt1">
                  <a:lumMod val="95000"/>
                </a:schemeClr>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16</xdr:col>
      <xdr:colOff>310680</xdr:colOff>
      <xdr:row>0</xdr:row>
      <xdr:rowOff>162000</xdr:rowOff>
    </xdr:from>
    <xdr:to>
      <xdr:col>16</xdr:col>
      <xdr:colOff>847440</xdr:colOff>
      <xdr:row>0</xdr:row>
      <xdr:rowOff>470880</xdr:rowOff>
    </xdr:to>
    <xdr:sp macro="" textlink="">
      <xdr:nvSpPr>
        <xdr:cNvPr id="6" name="Rounded Rectangle 6">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5134040" y="162000"/>
          <a:ext cx="5367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absolute">
    <xdr:from>
      <xdr:col>15</xdr:col>
      <xdr:colOff>38160</xdr:colOff>
      <xdr:row>0</xdr:row>
      <xdr:rowOff>162000</xdr:rowOff>
    </xdr:from>
    <xdr:to>
      <xdr:col>16</xdr:col>
      <xdr:colOff>179640</xdr:colOff>
      <xdr:row>0</xdr:row>
      <xdr:rowOff>470880</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4239440" y="162000"/>
          <a:ext cx="7635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ea typeface="Roboto"/>
            </a:rPr>
            <a:t>Project</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190440</xdr:colOff>
      <xdr:row>0</xdr:row>
      <xdr:rowOff>114480</xdr:rowOff>
    </xdr:from>
    <xdr:to>
      <xdr:col>2</xdr:col>
      <xdr:colOff>148680</xdr:colOff>
      <xdr:row>0</xdr:row>
      <xdr:rowOff>495000</xdr:rowOff>
    </xdr:to>
    <xdr:pic>
      <xdr:nvPicPr>
        <xdr:cNvPr id="8" name="Picture 1">
          <a:hlinkClick xmlns:r="http://schemas.openxmlformats.org/officeDocument/2006/relationships" r:id="rId1"/>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90440" y="114480"/>
          <a:ext cx="1202760" cy="380520"/>
        </a:xfrm>
        <a:prstGeom prst="rect">
          <a:avLst/>
        </a:prstGeom>
        <a:ln w="0">
          <a:noFill/>
        </a:ln>
      </xdr:spPr>
    </xdr:pic>
    <xdr:clientData/>
  </xdr:twoCellAnchor>
  <xdr:twoCellAnchor editAs="absolute">
    <xdr:from>
      <xdr:col>24</xdr:col>
      <xdr:colOff>590400</xdr:colOff>
      <xdr:row>0</xdr:row>
      <xdr:rowOff>114480</xdr:rowOff>
    </xdr:from>
    <xdr:to>
      <xdr:col>28</xdr:col>
      <xdr:colOff>552960</xdr:colOff>
      <xdr:row>0</xdr:row>
      <xdr:rowOff>495000</xdr:rowOff>
    </xdr:to>
    <xdr:sp macro="" textlink="">
      <xdr:nvSpPr>
        <xdr:cNvPr id="9" name="Rounded Rectangle 2">
          <a:hlinkClick xmlns:r="http://schemas.openxmlformats.org/officeDocument/2006/relationships" r:id="rId1"/>
          <a:extLst>
            <a:ext uri="{FF2B5EF4-FFF2-40B4-BE49-F238E27FC236}">
              <a16:creationId xmlns:a16="http://schemas.microsoft.com/office/drawing/2014/main" id="{00000000-0008-0000-0200-000009000000}"/>
            </a:ext>
          </a:extLst>
        </xdr:cNvPr>
        <xdr:cNvSpPr/>
      </xdr:nvSpPr>
      <xdr:spPr>
        <a:xfrm>
          <a:off x="15525720" y="114480"/>
          <a:ext cx="24516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200" b="0" strike="noStrike" spc="-1">
              <a:solidFill>
                <a:schemeClr val="lt1">
                  <a:lumMod val="95000"/>
                </a:schemeClr>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23</xdr:col>
      <xdr:colOff>111240</xdr:colOff>
      <xdr:row>0</xdr:row>
      <xdr:rowOff>152280</xdr:rowOff>
    </xdr:from>
    <xdr:to>
      <xdr:col>24</xdr:col>
      <xdr:colOff>255240</xdr:colOff>
      <xdr:row>0</xdr:row>
      <xdr:rowOff>461160</xdr:rowOff>
    </xdr:to>
    <xdr:sp macro="" textlink="">
      <xdr:nvSpPr>
        <xdr:cNvPr id="10" name="Rounded Rectangle 3">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14424120" y="152280"/>
          <a:ext cx="76644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twoCellAnchor editAs="absolute">
    <xdr:from>
      <xdr:col>21</xdr:col>
      <xdr:colOff>447840</xdr:colOff>
      <xdr:row>0</xdr:row>
      <xdr:rowOff>152280</xdr:rowOff>
    </xdr:from>
    <xdr:to>
      <xdr:col>22</xdr:col>
      <xdr:colOff>589320</xdr:colOff>
      <xdr:row>0</xdr:row>
      <xdr:rowOff>461160</xdr:rowOff>
    </xdr:to>
    <xdr:sp macro="" textlink="">
      <xdr:nvSpPr>
        <xdr:cNvPr id="11" name="Rounded Rectangle 5">
          <a:hlinkClick xmlns:r="http://schemas.openxmlformats.org/officeDocument/2006/relationships" r:id="rId3"/>
          <a:extLst>
            <a:ext uri="{FF2B5EF4-FFF2-40B4-BE49-F238E27FC236}">
              <a16:creationId xmlns:a16="http://schemas.microsoft.com/office/drawing/2014/main" id="{00000000-0008-0000-0200-00000B000000}"/>
            </a:ext>
          </a:extLst>
        </xdr:cNvPr>
        <xdr:cNvSpPr/>
      </xdr:nvSpPr>
      <xdr:spPr>
        <a:xfrm>
          <a:off x="13516200" y="152280"/>
          <a:ext cx="7635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ea typeface="Roboto"/>
            </a:rPr>
            <a:t>Project</a:t>
          </a:r>
          <a:endParaRPr lang="en-US" sz="1100" b="0" strike="noStrike" spc="-1">
            <a:latin typeface="Times New Roman"/>
          </a:endParaRPr>
        </a:p>
      </xdr:txBody>
    </xdr:sp>
    <xdr:clientData/>
  </xdr:twoCellAnchor>
  <xdr:twoCellAnchor>
    <xdr:from>
      <xdr:col>1</xdr:col>
      <xdr:colOff>0</xdr:colOff>
      <xdr:row>3</xdr:row>
      <xdr:rowOff>171360</xdr:rowOff>
    </xdr:from>
    <xdr:to>
      <xdr:col>11</xdr:col>
      <xdr:colOff>599760</xdr:colOff>
      <xdr:row>169</xdr:row>
      <xdr:rowOff>161640</xdr:rowOff>
    </xdr:to>
    <xdr:sp macro="" textlink="">
      <xdr:nvSpPr>
        <xdr:cNvPr id="12" name="TextBox 4">
          <a:extLst>
            <a:ext uri="{FF2B5EF4-FFF2-40B4-BE49-F238E27FC236}">
              <a16:creationId xmlns:a16="http://schemas.microsoft.com/office/drawing/2014/main" id="{00000000-0008-0000-0200-00000C000000}"/>
            </a:ext>
          </a:extLst>
        </xdr:cNvPr>
        <xdr:cNvSpPr/>
      </xdr:nvSpPr>
      <xdr:spPr>
        <a:xfrm>
          <a:off x="622440" y="1152360"/>
          <a:ext cx="6822720" cy="3161340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2000" b="1" strike="noStrike" spc="-1">
              <a:solidFill>
                <a:schemeClr val="dk1"/>
              </a:solidFill>
              <a:latin typeface="Inter"/>
            </a:rPr>
            <a:t>Title bar:</a:t>
          </a:r>
          <a:endParaRPr lang="en-US" sz="2000" b="0" strike="noStrike" spc="-1">
            <a:latin typeface="Times New Roman"/>
          </a:endParaRPr>
        </a:p>
        <a:p>
          <a:pPr>
            <a:lnSpc>
              <a:spcPct val="100000"/>
            </a:lnSpc>
          </a:pPr>
          <a:r>
            <a:rPr lang="en-GB" sz="1100" b="0" strike="noStrike" spc="-1">
              <a:solidFill>
                <a:schemeClr val="dk1"/>
              </a:solidFill>
              <a:latin typeface="Inter"/>
            </a:rPr>
            <a:t>To set your project title, project manager, and project start dates, you may type in the information directly in the title bar, or (recommended) go to the “Settings” tab at the bottom left of the screen or click on the “Settings” button in the title bar and fill out the “Project details” table. The information from the “Project details” table will reflect in your main title bar, and it will ensure that you don’t accidentally change or delete the info while working on the main sheet.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Main table:</a:t>
          </a:r>
          <a:endParaRPr lang="en-US" sz="2000" b="0" strike="noStrike" spc="-1">
            <a:latin typeface="Times New Roman"/>
          </a:endParaRPr>
        </a:p>
        <a:p>
          <a:pPr>
            <a:lnSpc>
              <a:spcPct val="100000"/>
            </a:lnSpc>
          </a:pPr>
          <a:r>
            <a:rPr lang="en-GB" sz="1100" b="0" strike="noStrike" spc="-1">
              <a:solidFill>
                <a:schemeClr val="dk1"/>
              </a:solidFill>
              <a:latin typeface="Inter"/>
            </a:rPr>
            <a:t>To start using the Gantt chart and project table, write the names of your project phases, tasks, and milestones in the “</a:t>
          </a:r>
          <a:r>
            <a:rPr lang="en-GB" sz="1100" b="1" strike="noStrike" spc="-1">
              <a:solidFill>
                <a:schemeClr val="dk1"/>
              </a:solidFill>
              <a:latin typeface="Inter"/>
            </a:rPr>
            <a:t>Project items</a:t>
          </a:r>
          <a:r>
            <a:rPr lang="en-GB" sz="1100" b="0" strike="noStrike" spc="-1">
              <a:solidFill>
                <a:schemeClr val="dk1"/>
              </a:solidFill>
              <a:latin typeface="Inter"/>
            </a:rPr>
            <a:t>” column. In the “</a:t>
          </a:r>
          <a:r>
            <a:rPr lang="en-GB" sz="1100" b="1" strike="noStrike" spc="-1">
              <a:solidFill>
                <a:schemeClr val="dk1"/>
              </a:solidFill>
              <a:latin typeface="Inter"/>
            </a:rPr>
            <a:t>Type”</a:t>
          </a:r>
          <a:r>
            <a:rPr lang="en-GB" sz="1100" b="0" strike="noStrike" spc="-1">
              <a:solidFill>
                <a:schemeClr val="dk1"/>
              </a:solidFill>
              <a:latin typeface="Inter"/>
            </a:rPr>
            <a:t> column, select the letters “P”, “T”, or “M” to mark whether the item next to it is a phase, task, or milestone. This column mainly exists for formatting purposes — once you select the type you want, the table formatting will adjust accordingly. If you delete the “Type” column, the formatting will disappear.</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Description:</a:t>
          </a:r>
          <a:endParaRPr lang="en-US" sz="2000" b="0" strike="noStrike" spc="-1">
            <a:latin typeface="Times New Roman"/>
          </a:endParaRPr>
        </a:p>
        <a:p>
          <a:pPr>
            <a:lnSpc>
              <a:spcPct val="100000"/>
            </a:lnSpc>
          </a:pPr>
          <a:r>
            <a:rPr lang="en-GB" sz="1100" b="0" strike="noStrike" spc="-1">
              <a:solidFill>
                <a:schemeClr val="dk1"/>
              </a:solidFill>
              <a:latin typeface="Inter"/>
            </a:rPr>
            <a:t>Use the “</a:t>
          </a:r>
          <a:r>
            <a:rPr lang="en-GB" sz="1100" b="1" strike="noStrike" spc="-1">
              <a:solidFill>
                <a:schemeClr val="dk1"/>
              </a:solidFill>
              <a:latin typeface="Inter"/>
            </a:rPr>
            <a:t>Description</a:t>
          </a:r>
          <a:r>
            <a:rPr lang="en-GB" sz="1100" b="0" strike="noStrike" spc="-1">
              <a:solidFill>
                <a:schemeClr val="dk1"/>
              </a:solidFill>
              <a:latin typeface="Inter"/>
            </a:rPr>
            <a:t>” column to add more information about the project items.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Assignee:</a:t>
          </a:r>
          <a:endParaRPr lang="en-US" sz="20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Assignee</a:t>
          </a:r>
          <a:r>
            <a:rPr lang="en-GB" sz="1100" b="0" strike="noStrike" spc="-1">
              <a:solidFill>
                <a:schemeClr val="dk1"/>
              </a:solidFill>
              <a:latin typeface="Inter"/>
            </a:rPr>
            <a:t>” column is for adding the people responsible for the project item in question. To add an assignee, simply select their name from the dropdown list.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the person you’re looking for is not in the dropdown list, go to the “Settings” tab in the bottom left corner of the screen or click on the “Settings” button in the title bar and add their name and role to the “Project team” table. Once you do this, their name will appear in the dropdown list.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decide to remove someone from the team, simply delete their name from the “Project team” table in the “Settings” tab. In case their name still exists in the “Assignee” column of the main table, their name will appear red. This will let you know that that item should be reassigned to another team member.</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Team:</a:t>
          </a:r>
          <a:endParaRPr lang="en-US" sz="2000" b="0" strike="noStrike" spc="-1">
            <a:latin typeface="Times New Roman"/>
          </a:endParaRPr>
        </a:p>
        <a:p>
          <a:pPr>
            <a:lnSpc>
              <a:spcPct val="100000"/>
            </a:lnSpc>
          </a:pPr>
          <a:r>
            <a:rPr lang="en-GB" sz="1100" b="0" strike="noStrike" spc="-1">
              <a:solidFill>
                <a:schemeClr val="dk1"/>
              </a:solidFill>
              <a:latin typeface="Inter"/>
            </a:rPr>
            <a:t>There is no need to add anything to the “</a:t>
          </a:r>
          <a:r>
            <a:rPr lang="en-GB" sz="1100" b="1" strike="noStrike" spc="-1">
              <a:solidFill>
                <a:schemeClr val="dk1"/>
              </a:solidFill>
              <a:latin typeface="Inter"/>
            </a:rPr>
            <a:t>Team</a:t>
          </a:r>
          <a:r>
            <a:rPr lang="en-GB" sz="1100" b="0" strike="noStrike" spc="-1">
              <a:solidFill>
                <a:schemeClr val="dk1"/>
              </a:solidFill>
              <a:latin typeface="Inter"/>
            </a:rPr>
            <a:t>” column in the main table—the table will populate automatically once you select the assignee. If the “Team” column doesn’t automatically populate, read further instructions under the “Customization” subheading below.</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 Column:</a:t>
          </a:r>
          <a:endParaRPr lang="en-US" sz="20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a:t>
          </a:r>
          <a:r>
            <a:rPr lang="en-GB" sz="1100" b="0" strike="noStrike" spc="-1">
              <a:solidFill>
                <a:schemeClr val="dk1"/>
              </a:solidFill>
              <a:latin typeface="Inter"/>
            </a:rPr>
            <a:t>” column is meant for marking tasks/projects/milestones that are in danger (it’s up to you to decide what this means for your project). It’s also up to you whether you want to use it or not. To mark that an item is in danger, choose the “!” from the dropdown list. To delete the “!”, simply click on the cell and press “delete” on Mac or “backspace” on Windows. You may also completely delete this column without affecting any existing formulae in the table.</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2 types of start date and due date columns:</a:t>
          </a:r>
          <a:endParaRPr lang="en-US" sz="2000" b="0" strike="noStrike" spc="-1">
            <a:latin typeface="Times New Roman"/>
          </a:endParaRPr>
        </a:p>
        <a:p>
          <a:pPr>
            <a:lnSpc>
              <a:spcPct val="100000"/>
            </a:lnSpc>
          </a:pPr>
          <a:r>
            <a:rPr lang="en-GB" sz="1100" b="0" strike="noStrike" spc="-1">
              <a:solidFill>
                <a:schemeClr val="dk1"/>
              </a:solidFill>
              <a:latin typeface="Inter"/>
            </a:rPr>
            <a:t>You might be confused as to why there are </a:t>
          </a:r>
          <a:r>
            <a:rPr lang="en-GB" sz="1100" b="1" strike="noStrike" spc="-1">
              <a:solidFill>
                <a:schemeClr val="dk1"/>
              </a:solidFill>
              <a:latin typeface="Inter"/>
            </a:rPr>
            <a:t>2 types of start date and due date columns</a:t>
          </a:r>
          <a:r>
            <a:rPr lang="en-GB" sz="1100" b="0" strike="noStrike" spc="-1">
              <a:solidFill>
                <a:schemeClr val="dk1"/>
              </a:solidFill>
              <a:latin typeface="Inter"/>
            </a:rPr>
            <a: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Start date (manual input)</a:t>
          </a:r>
          <a:r>
            <a:rPr lang="en-GB" sz="1100" b="0" strike="noStrike" spc="-1">
              <a:solidFill>
                <a:schemeClr val="dk1"/>
              </a:solidFill>
              <a:latin typeface="Inter"/>
            </a:rPr>
            <a:t>” and “</a:t>
          </a:r>
          <a:r>
            <a:rPr lang="en-GB" sz="1100" b="1" strike="noStrike" spc="-1">
              <a:solidFill>
                <a:schemeClr val="dk1"/>
              </a:solidFill>
              <a:latin typeface="Inter"/>
            </a:rPr>
            <a:t>Due date (manual input)</a:t>
          </a:r>
          <a:r>
            <a:rPr lang="en-GB" sz="1100" b="0" strike="noStrike" spc="-1">
              <a:solidFill>
                <a:schemeClr val="dk1"/>
              </a:solidFill>
              <a:latin typeface="Inter"/>
            </a:rPr>
            <a:t>” columns are where you can manually write the start and end dates for your phases/tasks/milestones. Whatever you write in these columns will be reflected and automatically calculated in the “</a:t>
          </a:r>
          <a:r>
            <a:rPr lang="en-GB" sz="1100" b="1" strike="noStrike" spc="-1">
              <a:solidFill>
                <a:schemeClr val="dk1"/>
              </a:solidFill>
              <a:latin typeface="Inter"/>
            </a:rPr>
            <a:t>Start date</a:t>
          </a:r>
          <a:r>
            <a:rPr lang="en-GB" sz="1100" b="0" strike="noStrike" spc="-1">
              <a:solidFill>
                <a:schemeClr val="dk1"/>
              </a:solidFill>
              <a:latin typeface="Inter"/>
            </a:rPr>
            <a:t>’ and “</a:t>
          </a:r>
          <a:r>
            <a:rPr lang="en-GB" sz="1100" b="1" strike="noStrike" spc="-1">
              <a:solidFill>
                <a:schemeClr val="dk1"/>
              </a:solidFill>
              <a:latin typeface="Inter"/>
            </a:rPr>
            <a:t>Due date</a:t>
          </a:r>
          <a:r>
            <a:rPr lang="en-GB" sz="1100" b="0" strike="noStrike" spc="-1">
              <a:solidFill>
                <a:schemeClr val="dk1"/>
              </a:solidFill>
              <a:latin typeface="Inter"/>
            </a:rPr>
            <a:t>” columns marked in light blue, based on the number of work days the task is expected to take.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start and end dates of your phases/tasks will be automatically reflected in the Gantt chart.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Only one of the “manual” date columns can be active at a time. You can only have 1 of the 2 columns filled out. If you have both of them filled out, the date that’s currently inactive will be grayed out for your convenience.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1" strike="noStrike" spc="-1">
              <a:solidFill>
                <a:schemeClr val="dk1"/>
              </a:solidFill>
              <a:latin typeface="Inter"/>
            </a:rPr>
            <a:t>Example:</a:t>
          </a:r>
          <a:r>
            <a:rPr lang="en-GB" sz="1100" b="0" strike="noStrike" spc="-1">
              <a:solidFill>
                <a:schemeClr val="dk1"/>
              </a:solidFill>
              <a:latin typeface="Inter"/>
            </a:rPr>
            <a:t> if you write “4-Mar-24” in the “Start date (manual input)” column, and designate 7 work days to that task, the automatic “Start date” column will show “4-Mar-24” as the start date and “12-Mar-24” as the automatic “Due date” (because the formula skips weekends and any designated holidays from the calculation).</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On the other hand, if you know when your due date is and how many days you need to complete the task, the formula will calculate when you need to start the task so that you can finish it on time.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What you need to do in this case is write the expected due date in the “Due date (manual input)” column and the expected number of work days it will take to finish the task. The formula will then calculate the start date backwards and show it in the automatic “Start date” column.</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No. of work days:</a:t>
          </a:r>
          <a:endParaRPr lang="en-US" sz="2000" b="0" strike="noStrike" spc="-1">
            <a:latin typeface="Times New Roman"/>
          </a:endParaRPr>
        </a:p>
        <a:p>
          <a:pPr>
            <a:lnSpc>
              <a:spcPct val="100000"/>
            </a:lnSpc>
          </a:pPr>
          <a:r>
            <a:rPr lang="en-GB" sz="1100" b="0" strike="noStrike" spc="-1">
              <a:solidFill>
                <a:schemeClr val="dk1"/>
              </a:solidFill>
              <a:latin typeface="Inter"/>
            </a:rPr>
            <a:t>Use the “</a:t>
          </a:r>
          <a:r>
            <a:rPr lang="en-GB" sz="1100" b="1" strike="noStrike" spc="-1">
              <a:solidFill>
                <a:schemeClr val="dk1"/>
              </a:solidFill>
              <a:latin typeface="Inter"/>
            </a:rPr>
            <a:t>No. of work days</a:t>
          </a:r>
          <a:r>
            <a:rPr lang="en-GB" sz="1100" b="0" strike="noStrike" spc="-1">
              <a:solidFill>
                <a:schemeClr val="dk1"/>
              </a:solidFill>
              <a:latin typeface="Inter"/>
            </a:rPr>
            <a:t>” to write how many days a task is expected to take. This column is important for calculating the automatic start and due dates for a task. Without it, the Gantt chart won’t work as intended.</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number of work days designated to tasks should be added manually. But, the number of work days for a phase will be calculated automatically based on the earliest start date and the latest end date of the tasks.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 Column</a:t>
          </a:r>
          <a:endParaRPr lang="en-US" sz="20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 </a:t>
          </a:r>
          <a:r>
            <a:rPr lang="en-GB" sz="1100" b="0" strike="noStrike" spc="-1">
              <a:solidFill>
                <a:schemeClr val="dk1"/>
              </a:solidFill>
              <a:latin typeface="Inter"/>
            </a:rPr>
            <a:t>column is for visual reference of how the phase/task is progressing, and it should be updated manually.</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Status column</a:t>
          </a:r>
          <a:endParaRPr lang="en-US" sz="20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Status</a:t>
          </a:r>
          <a:r>
            <a:rPr lang="en-GB" sz="1100" b="0" strike="noStrike" spc="-1">
              <a:solidFill>
                <a:schemeClr val="dk1"/>
              </a:solidFill>
              <a:latin typeface="Inter"/>
            </a:rPr>
            <a:t>” column shows the current status of the task/phase/milestone. To set the status, simply choose an option from the dropdown list. </a:t>
          </a:r>
        </a:p>
        <a:p>
          <a:pPr>
            <a:lnSpc>
              <a:spcPct val="100000"/>
            </a:lnSpc>
          </a:pPr>
          <a:endParaRPr lang="en-GB" sz="1100" b="0" strike="noStrike" spc="-1">
            <a:solidFill>
              <a:schemeClr val="dk1"/>
            </a:solidFill>
            <a:latin typeface="Inter"/>
          </a:endParaRPr>
        </a:p>
        <a:p>
          <a:pPr>
            <a:lnSpc>
              <a:spcPct val="100000"/>
            </a:lnSpc>
          </a:pPr>
          <a:r>
            <a:rPr lang="en-GB" sz="1100" b="0" strike="noStrike" spc="-1">
              <a:solidFill>
                <a:schemeClr val="dk1"/>
              </a:solidFill>
              <a:latin typeface="Inter"/>
            </a:rPr>
            <a:t>If the option you’re looking for is not available or you wish to modify an existing option, go to the “Settings” tab in the bottom left corner of the screen or click on the “Settings” button in the title bar and find the “Status dropdown” table. Here you can add a new option or edit an existing one, as long as it’s within the boundaries of the table (the gray fields).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Budget columns</a:t>
          </a:r>
          <a:endParaRPr lang="en-US" sz="20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Estim. budget</a:t>
          </a:r>
          <a:r>
            <a:rPr lang="en-GB" sz="1100" b="0" strike="noStrike" spc="-1">
              <a:solidFill>
                <a:schemeClr val="dk1"/>
              </a:solidFill>
              <a:latin typeface="Inter"/>
            </a:rPr>
            <a:t>” and “</a:t>
          </a:r>
          <a:r>
            <a:rPr lang="en-GB" sz="1100" b="1" strike="noStrike" spc="-1">
              <a:solidFill>
                <a:schemeClr val="dk1"/>
              </a:solidFill>
              <a:latin typeface="Inter"/>
            </a:rPr>
            <a:t>Actual budget</a:t>
          </a:r>
          <a:r>
            <a:rPr lang="en-GB" sz="1100" b="0" strike="noStrike" spc="-1">
              <a:solidFill>
                <a:schemeClr val="dk1"/>
              </a:solidFill>
              <a:latin typeface="Inter"/>
            </a:rPr>
            <a:t>” columns are manual input columns, while the “</a:t>
          </a:r>
          <a:r>
            <a:rPr lang="en-GB" sz="1100" b="1" strike="noStrike" spc="-1">
              <a:solidFill>
                <a:schemeClr val="dk1"/>
              </a:solidFill>
              <a:latin typeface="Inter"/>
            </a:rPr>
            <a:t>Difference</a:t>
          </a:r>
          <a:r>
            <a:rPr lang="en-GB" sz="1100" b="0" strike="noStrike" spc="-1">
              <a:solidFill>
                <a:schemeClr val="dk1"/>
              </a:solidFill>
              <a:latin typeface="Inter"/>
            </a:rPr>
            <a:t>” is automatically calculated by subtracting the actual budget from the estimated budget.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the difference is less than 0, the number will show up red to indicate that the budget for that particular task has been overrun. </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Gantt chart</a:t>
          </a:r>
          <a:endParaRPr lang="en-US" sz="2000" b="0" strike="noStrike" spc="-1">
            <a:latin typeface="Times New Roman"/>
          </a:endParaRPr>
        </a:p>
        <a:p>
          <a:pPr>
            <a:lnSpc>
              <a:spcPct val="100000"/>
            </a:lnSpc>
          </a:pPr>
          <a:r>
            <a:rPr lang="en-GB" sz="1100" b="0" strike="noStrike" spc="-1">
              <a:solidFill>
                <a:schemeClr val="dk1"/>
              </a:solidFill>
              <a:latin typeface="Inter"/>
            </a:rPr>
            <a:t>The Gantt chart will automatically reflect all changes made to the start and end dates for each phase/task/milestone.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phases will be shown in dark gray, while the tasks belonging to those phases will show up in light gray. The milestone dates are marked with a gray dot.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All weekends and designated holidays are excluded from the Gantt chart, and the weeks are separated by a vertical gray line.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Excel will recognize what day it is and will reflect that in the Gantt chart. The date will automatically update every day (no need for you to do anything). Today’s date will be marked in blue in the Gantt chart, and it will also show up as a dark vertical line spanning the entire chart.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current Gantt chart shows a span of 100 days, while only 30 are immediately visible. To show more days, move the scroll bar above the Gantt chart.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current Gantt chart is able to show up to 100 days. If you want to change the number of days shown in the Gantt chart, right click on the scroll bar, select “Format Control” and change the “Maximum value” to any number you want. </a:t>
          </a:r>
          <a:endParaRPr lang="en-US" sz="1100" b="0" strike="noStrike" spc="-1">
            <a:latin typeface="Times New Roman"/>
          </a:endParaRPr>
        </a:p>
        <a:p>
          <a:pPr>
            <a:lnSpc>
              <a:spcPct val="100000"/>
            </a:lnSpc>
          </a:pPr>
          <a:r>
            <a:rPr lang="en-GB" sz="1100" b="0" strike="noStrike" spc="-1">
              <a:solidFill>
                <a:schemeClr val="dk1"/>
              </a:solidFill>
              <a:latin typeface="Inter"/>
            </a:rPr>
            <a:t>E.g., if your project is expected to last 1 year, you can increase the maximum value to around 400. This will account for 365 days + some wiggle room. This number can always be changed.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Customization</a:t>
          </a:r>
          <a:endParaRPr lang="en-US" sz="2000" b="0" strike="noStrike" spc="-1">
            <a:latin typeface="Times New Roman"/>
          </a:endParaRPr>
        </a:p>
        <a:p>
          <a:pPr>
            <a:lnSpc>
              <a:spcPct val="100000"/>
            </a:lnSpc>
          </a:pPr>
          <a:r>
            <a:rPr lang="en-GB" sz="1100" b="0" strike="noStrike" spc="-1">
              <a:solidFill>
                <a:schemeClr val="dk1"/>
              </a:solidFill>
              <a:latin typeface="Inter"/>
            </a:rPr>
            <a:t>Most of the customization options are available in the “Settings” tab (click on the “Settings” button in the title bar).</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Project details</a:t>
          </a:r>
          <a:r>
            <a:rPr lang="en-GB" sz="1100" b="0" strike="noStrike" spc="-1">
              <a:solidFill>
                <a:schemeClr val="dk1"/>
              </a:solidFill>
              <a:latin typeface="Inter"/>
            </a:rPr>
            <a:t>” table shows the basic project information. The project title, manager, and start date will be reflected in the title bar of the main tab where the Gantt chart is.</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Holidays</a:t>
          </a:r>
          <a:r>
            <a:rPr lang="en-GB" sz="1100" b="0" strike="noStrike" spc="-1">
              <a:solidFill>
                <a:schemeClr val="dk1"/>
              </a:solidFill>
              <a:latin typeface="Inter"/>
            </a:rPr>
            <a:t>” table shows a list of holidays that are non-working days. The holidays you designate here will reflect in the start date and due date calculations and will not show up in the Gantt chart. You may add as many holidays as there are gray rows in the column.</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Project role types</a:t>
          </a:r>
          <a:r>
            <a:rPr lang="en-GB" sz="1100" b="0" strike="noStrike" spc="-1">
              <a:solidFill>
                <a:schemeClr val="dk1"/>
              </a:solidFill>
              <a:latin typeface="Inter"/>
            </a:rPr>
            <a:t>” lists all the roles that exist in your project, and the “Code” column shows how you want those roles to appear in the main table. You may use full role names or abbreviations as you see fit.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Feel free to delete or change the roles that currently exist in the table or add new ones (as long as it’s within the bounds of the table, i.e., the gray cells). In case you need more rows, feel free to insert additional rows anywhere between rows 5 and 23 (it will not break the formula).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formula will not work only if you add more roles in cells that are not colored gray, i.e., under the table.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a:t>
          </a:r>
          <a:r>
            <a:rPr lang="en-GB" sz="1100" b="0" strike="noStrike" spc="-1">
              <a:solidFill>
                <a:schemeClr val="dk1"/>
              </a:solidFill>
              <a:latin typeface="Inter"/>
            </a:rPr>
            <a:t>” column counts how many people have that particular role assigned to them in the “Project team” table to the right.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t>
          </a:r>
          <a:r>
            <a:rPr lang="en-GB" sz="1100" b="1" strike="noStrike" spc="-1">
              <a:solidFill>
                <a:schemeClr val="dk1"/>
              </a:solidFill>
              <a:latin typeface="Inter"/>
            </a:rPr>
            <a:t>Project team</a:t>
          </a:r>
          <a:r>
            <a:rPr lang="en-GB" sz="1100" b="0" strike="noStrike" spc="-1">
              <a:solidFill>
                <a:schemeClr val="dk1"/>
              </a:solidFill>
              <a:latin typeface="Inter"/>
            </a:rPr>
            <a:t>” table shows the names of all your team members and their designated roles. Once you add a team member and their role to this table, their name will appear in the dropdown list in the main table, and their “Team” column will automatically populate.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the “Team” column doesn’t automatically populate once you add an assignee, it likely means that you haven’t added their unique role to the “Project role types” table.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“Project role types” and the “Project team” tables are connected, and the “Project team” table pulls information from the “Project role types” table. So, while it’s not important in which order you add information, it might be best to first add all your project roles and then assign people to those roles so that there’s no confusion later.</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delete a person from your project team, their name will show up red in the main table to indicate that that particular task needs to be reassigned.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Please </a:t>
          </a:r>
          <a:r>
            <a:rPr lang="en-GB" sz="1100" b="1" strike="noStrike" spc="-1">
              <a:solidFill>
                <a:schemeClr val="dk1"/>
              </a:solidFill>
              <a:latin typeface="Inter"/>
            </a:rPr>
            <a:t>do NOT</a:t>
          </a:r>
          <a:r>
            <a:rPr lang="en-GB" sz="1100" b="0" strike="noStrike" spc="-1">
              <a:solidFill>
                <a:schemeClr val="dk1"/>
              </a:solidFill>
              <a:latin typeface="Inter"/>
            </a:rPr>
            <a:t> write or change anything in the tables outlined in red.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There are minimization buttons at the top of the page—you can collapse the manual date columns and the budget columns to get a better overview of the table and Gantt chart without having to scroll left and right.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1" strike="noStrike" spc="-1">
              <a:solidFill>
                <a:schemeClr val="dk1"/>
              </a:solidFill>
              <a:latin typeface="Inter"/>
            </a:rPr>
            <a:t>NOTE:</a:t>
          </a:r>
          <a:r>
            <a:rPr lang="en-GB" sz="1100" b="0" strike="noStrike" spc="-1">
              <a:solidFill>
                <a:schemeClr val="dk1"/>
              </a:solidFill>
              <a:latin typeface="Inter"/>
            </a:rPr>
            <a:t> if you change any of the names in the “Status dropdown” list, or add any new options, those options will not be colored. To color these new options, select the column and go to:</a:t>
          </a:r>
          <a:endParaRPr lang="en-US" sz="1100" b="0" strike="noStrike" spc="-1">
            <a:latin typeface="Times New Roman"/>
          </a:endParaRPr>
        </a:p>
        <a:p>
          <a:pPr algn="ctr">
            <a:lnSpc>
              <a:spcPct val="100000"/>
            </a:lnSpc>
          </a:pPr>
          <a:endParaRPr lang="en-US" sz="1100" b="0" strike="noStrike" spc="-1">
            <a:latin typeface="Times New Roman"/>
          </a:endParaRPr>
        </a:p>
        <a:p>
          <a:pPr algn="ctr">
            <a:lnSpc>
              <a:spcPct val="100000"/>
            </a:lnSpc>
          </a:pPr>
          <a:r>
            <a:rPr lang="en-GB" sz="1100" b="1" strike="noStrike" spc="-1">
              <a:solidFill>
                <a:schemeClr val="dk1"/>
              </a:solidFill>
              <a:latin typeface="Inter"/>
            </a:rPr>
            <a:t>“Home” tab at the top &gt; Conditional Formatting &gt; New Rule &gt; Format only cells that contain</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In the “Cell value” choose “Specific text“ and then write the exact name of the new option. </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Once you do this, you can click on the “Format” button below and choose how you want it to be colored, outlined, etc., and save the changes by clicking “OK”.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To modify Existing Conditional Formatting options, go to:</a:t>
          </a:r>
          <a:endParaRPr lang="en-US" sz="1100" b="0" strike="noStrike" spc="-1">
            <a:latin typeface="Times New Roman"/>
          </a:endParaRPr>
        </a:p>
        <a:p>
          <a:pPr algn="ctr">
            <a:lnSpc>
              <a:spcPct val="100000"/>
            </a:lnSpc>
          </a:pPr>
          <a:endParaRPr lang="en-US" sz="1100" b="0" strike="noStrike" spc="-1">
            <a:latin typeface="Times New Roman"/>
          </a:endParaRPr>
        </a:p>
        <a:p>
          <a:pPr algn="ctr">
            <a:lnSpc>
              <a:spcPct val="100000"/>
            </a:lnSpc>
          </a:pPr>
          <a:r>
            <a:rPr lang="en-GB" sz="1100" b="1" strike="noStrike" spc="-1">
              <a:solidFill>
                <a:schemeClr val="dk1"/>
              </a:solidFill>
              <a:latin typeface="Inter"/>
            </a:rPr>
            <a:t>Home &gt; Conditional Formatting &gt; Manage Rules</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181080</xdr:colOff>
      <xdr:row>0</xdr:row>
      <xdr:rowOff>114480</xdr:rowOff>
    </xdr:from>
    <xdr:to>
      <xdr:col>2</xdr:col>
      <xdr:colOff>139320</xdr:colOff>
      <xdr:row>0</xdr:row>
      <xdr:rowOff>495000</xdr:rowOff>
    </xdr:to>
    <xdr:pic>
      <xdr:nvPicPr>
        <xdr:cNvPr id="13" name="Picture 1">
          <a:hlinkClick xmlns:r="http://schemas.openxmlformats.org/officeDocument/2006/relationships" r:id="rId1"/>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2"/>
        <a:stretch/>
      </xdr:blipFill>
      <xdr:spPr>
        <a:xfrm>
          <a:off x="181080" y="114480"/>
          <a:ext cx="1202760" cy="380520"/>
        </a:xfrm>
        <a:prstGeom prst="rect">
          <a:avLst/>
        </a:prstGeom>
        <a:ln w="0">
          <a:noFill/>
        </a:ln>
      </xdr:spPr>
    </xdr:pic>
    <xdr:clientData/>
  </xdr:twoCellAnchor>
  <xdr:twoCellAnchor editAs="absolute">
    <xdr:from>
      <xdr:col>24</xdr:col>
      <xdr:colOff>552600</xdr:colOff>
      <xdr:row>0</xdr:row>
      <xdr:rowOff>114480</xdr:rowOff>
    </xdr:from>
    <xdr:to>
      <xdr:col>28</xdr:col>
      <xdr:colOff>515160</xdr:colOff>
      <xdr:row>0</xdr:row>
      <xdr:rowOff>495000</xdr:rowOff>
    </xdr:to>
    <xdr:sp macro="" textlink="">
      <xdr:nvSpPr>
        <xdr:cNvPr id="14" name="Rounded Rectangle 2">
          <a:hlinkClick xmlns:r="http://schemas.openxmlformats.org/officeDocument/2006/relationships" r:id="rId1"/>
          <a:extLst>
            <a:ext uri="{FF2B5EF4-FFF2-40B4-BE49-F238E27FC236}">
              <a16:creationId xmlns:a16="http://schemas.microsoft.com/office/drawing/2014/main" id="{00000000-0008-0000-0300-00000E000000}"/>
            </a:ext>
          </a:extLst>
        </xdr:cNvPr>
        <xdr:cNvSpPr/>
      </xdr:nvSpPr>
      <xdr:spPr>
        <a:xfrm>
          <a:off x="15487920" y="114480"/>
          <a:ext cx="2451600" cy="38052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200" b="0" strike="noStrike" spc="-1">
              <a:solidFill>
                <a:schemeClr val="lt1">
                  <a:lumMod val="95000"/>
                </a:schemeClr>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1</xdr:col>
      <xdr:colOff>0</xdr:colOff>
      <xdr:row>3</xdr:row>
      <xdr:rowOff>25400</xdr:rowOff>
    </xdr:from>
    <xdr:to>
      <xdr:col>8</xdr:col>
      <xdr:colOff>622080</xdr:colOff>
      <xdr:row>19</xdr:row>
      <xdr:rowOff>56820</xdr:rowOff>
    </xdr:to>
    <xdr:sp macro="" textlink="">
      <xdr:nvSpPr>
        <xdr:cNvPr id="15" name="TextBox 3">
          <a:extLst>
            <a:ext uri="{FF2B5EF4-FFF2-40B4-BE49-F238E27FC236}">
              <a16:creationId xmlns:a16="http://schemas.microsoft.com/office/drawing/2014/main" id="{00000000-0008-0000-0300-00000F000000}"/>
            </a:ext>
          </a:extLst>
        </xdr:cNvPr>
        <xdr:cNvSpPr/>
      </xdr:nvSpPr>
      <xdr:spPr>
        <a:xfrm>
          <a:off x="622440" y="981000"/>
          <a:ext cx="4978080" cy="287640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twoCellAnchor editAs="absolute">
    <xdr:from>
      <xdr:col>22</xdr:col>
      <xdr:colOff>80280</xdr:colOff>
      <xdr:row>0</xdr:row>
      <xdr:rowOff>163080</xdr:rowOff>
    </xdr:from>
    <xdr:to>
      <xdr:col>23</xdr:col>
      <xdr:colOff>226800</xdr:colOff>
      <xdr:row>0</xdr:row>
      <xdr:rowOff>471960</xdr:rowOff>
    </xdr:to>
    <xdr:sp macro="" textlink="">
      <xdr:nvSpPr>
        <xdr:cNvPr id="16" name="Rounded Rectangle 4">
          <a:hlinkClick xmlns:r="http://schemas.openxmlformats.org/officeDocument/2006/relationships" r:id="rId3"/>
          <a:extLst>
            <a:ext uri="{FF2B5EF4-FFF2-40B4-BE49-F238E27FC236}">
              <a16:creationId xmlns:a16="http://schemas.microsoft.com/office/drawing/2014/main" id="{00000000-0008-0000-0300-000010000000}"/>
            </a:ext>
          </a:extLst>
        </xdr:cNvPr>
        <xdr:cNvSpPr/>
      </xdr:nvSpPr>
      <xdr:spPr>
        <a:xfrm>
          <a:off x="13770720" y="163080"/>
          <a:ext cx="7689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twoCellAnchor editAs="absolute">
    <xdr:from>
      <xdr:col>23</xdr:col>
      <xdr:colOff>343080</xdr:colOff>
      <xdr:row>0</xdr:row>
      <xdr:rowOff>163080</xdr:rowOff>
    </xdr:from>
    <xdr:to>
      <xdr:col>24</xdr:col>
      <xdr:colOff>272520</xdr:colOff>
      <xdr:row>0</xdr:row>
      <xdr:rowOff>471960</xdr:rowOff>
    </xdr:to>
    <xdr:sp macro="" textlink="">
      <xdr:nvSpPr>
        <xdr:cNvPr id="17" name="Rounded Rectangle 5">
          <a:hlinkClick xmlns:r="http://schemas.openxmlformats.org/officeDocument/2006/relationships" r:id="rId3"/>
          <a:extLst>
            <a:ext uri="{FF2B5EF4-FFF2-40B4-BE49-F238E27FC236}">
              <a16:creationId xmlns:a16="http://schemas.microsoft.com/office/drawing/2014/main" id="{00000000-0008-0000-0300-000011000000}"/>
            </a:ext>
          </a:extLst>
        </xdr:cNvPr>
        <xdr:cNvSpPr/>
      </xdr:nvSpPr>
      <xdr:spPr>
        <a:xfrm>
          <a:off x="14655960" y="163080"/>
          <a:ext cx="55188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absolute">
    <xdr:from>
      <xdr:col>20</xdr:col>
      <xdr:colOff>427320</xdr:colOff>
      <xdr:row>0</xdr:row>
      <xdr:rowOff>163080</xdr:rowOff>
    </xdr:from>
    <xdr:to>
      <xdr:col>21</xdr:col>
      <xdr:colOff>573840</xdr:colOff>
      <xdr:row>0</xdr:row>
      <xdr:rowOff>471960</xdr:rowOff>
    </xdr:to>
    <xdr:sp macro="" textlink="">
      <xdr:nvSpPr>
        <xdr:cNvPr id="18" name="Rounded Rectangle 6">
          <a:hlinkClick xmlns:r="http://schemas.openxmlformats.org/officeDocument/2006/relationships" r:id="rId3"/>
          <a:extLst>
            <a:ext uri="{FF2B5EF4-FFF2-40B4-BE49-F238E27FC236}">
              <a16:creationId xmlns:a16="http://schemas.microsoft.com/office/drawing/2014/main" id="{00000000-0008-0000-0300-000012000000}"/>
            </a:ext>
          </a:extLst>
        </xdr:cNvPr>
        <xdr:cNvSpPr/>
      </xdr:nvSpPr>
      <xdr:spPr>
        <a:xfrm>
          <a:off x="12873240" y="163080"/>
          <a:ext cx="768960" cy="30888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ea typeface="Roboto"/>
            </a:rPr>
            <a:t>Project</a:t>
          </a:r>
          <a:endParaRPr lang="en-US" sz="11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4:S29" totalsRowShown="0" headerRowDxfId="36" dataDxfId="35">
  <autoFilter ref="C4:S29" xr:uid="{00000000-0009-0000-0100-000001000000}"/>
  <tableColumns count="17">
    <tableColumn id="1" xr3:uid="{00000000-0010-0000-0000-000001000000}" name="#" dataDxfId="34"/>
    <tableColumn id="2" xr3:uid="{00000000-0010-0000-0000-000002000000}" name="Type" dataDxfId="33"/>
    <tableColumn id="3" xr3:uid="{00000000-0010-0000-0000-000003000000}" name="Project items" dataDxfId="32"/>
    <tableColumn id="4" xr3:uid="{00000000-0010-0000-0000-000004000000}" name="Description" dataDxfId="31"/>
    <tableColumn id="5" xr3:uid="{00000000-0010-0000-0000-000005000000}" name="Team" dataDxfId="30"/>
    <tableColumn id="6" xr3:uid="{00000000-0010-0000-0000-000006000000}" name="Assignee" dataDxfId="29"/>
    <tableColumn id="7" xr3:uid="{00000000-0010-0000-0000-000007000000}" name="!" dataDxfId="28"/>
    <tableColumn id="8" xr3:uid="{00000000-0010-0000-0000-000008000000}" name="Start date (manual input)" dataDxfId="27"/>
    <tableColumn id="9" xr3:uid="{00000000-0010-0000-0000-000009000000}" name="Due date (manual input)" dataDxfId="26"/>
    <tableColumn id="10" xr3:uid="{00000000-0010-0000-0000-00000A000000}" name="No. of workdays" dataDxfId="25"/>
    <tableColumn id="11" xr3:uid="{00000000-0010-0000-0000-00000B000000}" name="Start date" dataDxfId="24"/>
    <tableColumn id="12" xr3:uid="{00000000-0010-0000-0000-00000C000000}" name="Due date" dataDxfId="23"/>
    <tableColumn id="13" xr3:uid="{00000000-0010-0000-0000-00000D000000}" name="%" dataDxfId="22"/>
    <tableColumn id="14" xr3:uid="{00000000-0010-0000-0000-00000E000000}" name="Status" dataDxfId="21"/>
    <tableColumn id="15" xr3:uid="{00000000-0010-0000-0000-00000F000000}" name="Estim. budget" dataDxfId="20"/>
    <tableColumn id="16" xr3:uid="{00000000-0010-0000-0000-000010000000}" name="Actual budget" dataDxfId="19"/>
    <tableColumn id="17" xr3:uid="{00000000-0010-0000-0000-000011000000}" name="Difference" dataDxfId="18"/>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A1:AY30"/>
  <sheetViews>
    <sheetView showGridLines="0" tabSelected="1" zoomScale="80" zoomScaleNormal="80" workbookViewId="0">
      <pane ySplit="1" topLeftCell="A2" activePane="bottomLeft" state="frozen"/>
      <selection pane="bottomLeft" activeCell="F2" sqref="F2"/>
    </sheetView>
  </sheetViews>
  <sheetFormatPr baseColWidth="10" defaultColWidth="9.1640625" defaultRowHeight="14" outlineLevelCol="1" x14ac:dyDescent="0.15"/>
  <cols>
    <col min="1" max="1" width="2.33203125" style="3" customWidth="1"/>
    <col min="2" max="2" width="2.33203125" style="8" customWidth="1"/>
    <col min="3" max="3" width="3.83203125" style="8" customWidth="1"/>
    <col min="4" max="4" width="8" style="8" customWidth="1"/>
    <col min="5" max="5" width="17.1640625" style="8" customWidth="1"/>
    <col min="6" max="6" width="38.33203125" style="8" customWidth="1"/>
    <col min="7" max="7" width="13.83203125" style="8" customWidth="1"/>
    <col min="8" max="8" width="13" style="8" customWidth="1"/>
    <col min="9" max="9" width="5.5" style="8" customWidth="1"/>
    <col min="10" max="11" width="13.6640625" style="8" customWidth="1" outlineLevel="1"/>
    <col min="12" max="12" width="9.83203125" style="8" customWidth="1"/>
    <col min="13" max="13" width="12.83203125" style="8" customWidth="1"/>
    <col min="14" max="14" width="15.5" style="8" customWidth="1"/>
    <col min="15" max="15" width="19.33203125" style="8" customWidth="1"/>
    <col min="16" max="16" width="16.1640625" style="8" customWidth="1"/>
    <col min="17" max="17" width="14.5" style="8" customWidth="1" outlineLevel="1"/>
    <col min="18" max="19" width="14.1640625" style="8" customWidth="1" outlineLevel="1"/>
    <col min="20" max="20" width="1.5" style="3" customWidth="1"/>
    <col min="21" max="49" width="4.5" style="8" customWidth="1"/>
    <col min="50" max="50" width="5.5" style="8" customWidth="1"/>
    <col min="51" max="51" width="1.5" style="3" customWidth="1"/>
    <col min="52" max="16384" width="9.1640625" style="8"/>
  </cols>
  <sheetData>
    <row r="1" spans="1:51" s="11" customFormat="1" ht="47.25" customHeight="1" x14ac:dyDescent="0.15">
      <c r="B1" s="17"/>
      <c r="C1" s="17"/>
      <c r="D1" s="10"/>
      <c r="E1" s="37" t="s">
        <v>0</v>
      </c>
      <c r="F1" s="10"/>
      <c r="L1" s="38" t="s">
        <v>1</v>
      </c>
      <c r="N1" s="13" t="str">
        <f>Settings!$C$5</f>
        <v>Andrew S.</v>
      </c>
      <c r="O1" s="39" t="s">
        <v>2</v>
      </c>
      <c r="P1" s="13">
        <f>Settings!$C$6</f>
        <v>45348</v>
      </c>
      <c r="Q1" s="18"/>
      <c r="R1" s="18"/>
      <c r="S1" s="18"/>
    </row>
    <row r="2" spans="1:51" ht="19.5" customHeight="1" x14ac:dyDescent="0.15"/>
    <row r="3" spans="1:51" ht="72" customHeight="1" x14ac:dyDescent="0.15">
      <c r="J3" s="88"/>
      <c r="K3" s="88"/>
      <c r="L3" s="88"/>
      <c r="M3" s="88"/>
      <c r="N3" s="88"/>
      <c r="U3" s="40">
        <f>Settings!$C$6+Settings!$G$4</f>
        <v>45348</v>
      </c>
      <c r="V3" s="40">
        <f>WORKDAY.INTL(U3,1+Settings!$G$5,1,Settings!$E4:$E40)</f>
        <v>45349</v>
      </c>
      <c r="W3" s="40">
        <f>WORKDAY.INTL(V3,1+Settings!$G$5,1,Settings!$E4:$E40)</f>
        <v>45350</v>
      </c>
      <c r="X3" s="40">
        <f>WORKDAY.INTL(W3,1+Settings!$G$5,1,Settings!$E4:$E40)</f>
        <v>45351</v>
      </c>
      <c r="Y3" s="40">
        <f>WORKDAY.INTL(X3,1+Settings!$G$5,1,Settings!$E4:$E40)</f>
        <v>45352</v>
      </c>
      <c r="Z3" s="40">
        <f>WORKDAY.INTL(Y3,1+Settings!$G$5,1,Settings!$E4:$E40)</f>
        <v>45355</v>
      </c>
      <c r="AA3" s="40">
        <f>WORKDAY.INTL(Z3,1+Settings!$G$5,1,Settings!$E4:$E40)</f>
        <v>45356</v>
      </c>
      <c r="AB3" s="40">
        <f>WORKDAY.INTL(AA3,1+Settings!$G$5,1,Settings!$E4:$E40)</f>
        <v>45357</v>
      </c>
      <c r="AC3" s="40">
        <f>WORKDAY.INTL(AB3,1+Settings!$G$5,1,Settings!$E4:$E40)</f>
        <v>45358</v>
      </c>
      <c r="AD3" s="40">
        <f>WORKDAY.INTL(AC3,1+Settings!$G$5,1,Settings!$E4:$E40)</f>
        <v>45359</v>
      </c>
      <c r="AE3" s="40">
        <f>WORKDAY.INTL(AD3,1+Settings!$G$5,1,Settings!$E4:$E40)</f>
        <v>45362</v>
      </c>
      <c r="AF3" s="40">
        <f>WORKDAY.INTL(AE3,1+Settings!$G$5,1,Settings!$E4:$E40)</f>
        <v>45363</v>
      </c>
      <c r="AG3" s="40">
        <f>WORKDAY.INTL(AF3,1+Settings!$G$5,1,Settings!$E4:$E40)</f>
        <v>45364</v>
      </c>
      <c r="AH3" s="40">
        <f>WORKDAY.INTL(AG3,1+Settings!$G$5,1,Settings!$E4:$E40)</f>
        <v>45365</v>
      </c>
      <c r="AI3" s="40">
        <f>WORKDAY.INTL(AH3,1+Settings!$G$5,1,Settings!$E4:$E40)</f>
        <v>45366</v>
      </c>
      <c r="AJ3" s="40">
        <f>WORKDAY.INTL(AI3,1+Settings!$G$5,1,Settings!$E4:$E40)</f>
        <v>45369</v>
      </c>
      <c r="AK3" s="40">
        <f>WORKDAY.INTL(AJ3,1+Settings!$G$5,1,Settings!$E4:$E40)</f>
        <v>45370</v>
      </c>
      <c r="AL3" s="40">
        <f>WORKDAY.INTL(AK3,1+Settings!$G$5,1,Settings!$E4:$E40)</f>
        <v>45371</v>
      </c>
      <c r="AM3" s="40">
        <f>WORKDAY.INTL(AL3,1+Settings!$G$5,1,Settings!$E4:$E40)</f>
        <v>45372</v>
      </c>
      <c r="AN3" s="40">
        <f>WORKDAY.INTL(AM3,1+Settings!$G$5,1,Settings!$E4:$E40)</f>
        <v>45373</v>
      </c>
      <c r="AO3" s="40">
        <f>WORKDAY.INTL(AN3,1+Settings!$G$5,1,Settings!$E4:$E40)</f>
        <v>45376</v>
      </c>
      <c r="AP3" s="40">
        <f>WORKDAY.INTL(AO3,1+Settings!$G$5,1,Settings!$E4:$E40)</f>
        <v>45377</v>
      </c>
      <c r="AQ3" s="40">
        <f>WORKDAY.INTL(AP3,1+Settings!$G$5,1,Settings!$E4:$E40)</f>
        <v>45378</v>
      </c>
      <c r="AR3" s="40">
        <f>WORKDAY.INTL(AQ3,1+Settings!$G$5,1,Settings!$E4:$E40)</f>
        <v>45379</v>
      </c>
      <c r="AS3" s="40">
        <f>WORKDAY.INTL(AR3,1+Settings!$G$5,1,Settings!$E4:$E40)</f>
        <v>45380</v>
      </c>
      <c r="AT3" s="40">
        <f>WORKDAY.INTL(AS3,1+Settings!$G$5,1,Settings!$E4:$E40)</f>
        <v>45383</v>
      </c>
      <c r="AU3" s="40">
        <f>WORKDAY.INTL(AT3,1+Settings!$G$5,1,Settings!$E4:$E40)</f>
        <v>45384</v>
      </c>
      <c r="AV3" s="40">
        <f>WORKDAY.INTL(AU3,1+Settings!$G$5,1,Settings!$E4:$E40)</f>
        <v>45385</v>
      </c>
      <c r="AW3" s="40">
        <f>WORKDAY.INTL(AV3,1+Settings!$G$5,1,Settings!$E4:$E40)</f>
        <v>45386</v>
      </c>
      <c r="AX3" s="40">
        <f>WORKDAY.INTL(AW3,1+Settings!$G$5,1,Settings!$E4:$E40)</f>
        <v>45387</v>
      </c>
    </row>
    <row r="4" spans="1:51" s="42" customFormat="1" ht="45" customHeight="1" x14ac:dyDescent="0.2">
      <c r="A4" s="41"/>
      <c r="C4" s="43" t="s">
        <v>3</v>
      </c>
      <c r="D4" s="44" t="s">
        <v>4</v>
      </c>
      <c r="E4" s="45" t="s">
        <v>5</v>
      </c>
      <c r="F4" s="46" t="s">
        <v>6</v>
      </c>
      <c r="G4" s="47" t="s">
        <v>7</v>
      </c>
      <c r="H4" s="48" t="s">
        <v>8</v>
      </c>
      <c r="I4" s="49" t="s">
        <v>9</v>
      </c>
      <c r="J4" s="50" t="s">
        <v>10</v>
      </c>
      <c r="K4" s="49" t="s">
        <v>11</v>
      </c>
      <c r="L4" s="51" t="s">
        <v>12</v>
      </c>
      <c r="M4" s="52" t="s">
        <v>13</v>
      </c>
      <c r="N4" s="53" t="s">
        <v>14</v>
      </c>
      <c r="O4" s="54" t="s">
        <v>15</v>
      </c>
      <c r="P4" s="54" t="s">
        <v>16</v>
      </c>
      <c r="Q4" s="50" t="s">
        <v>17</v>
      </c>
      <c r="R4" s="43" t="s">
        <v>18</v>
      </c>
      <c r="S4" s="43" t="s">
        <v>19</v>
      </c>
      <c r="T4" s="55"/>
      <c r="U4" s="56" t="str">
        <f t="shared" ref="U4:AX4" si="0">LEFT(TEXT(U3,"ddd"),1)</f>
        <v>M</v>
      </c>
      <c r="V4" s="56" t="str">
        <f t="shared" si="0"/>
        <v>T</v>
      </c>
      <c r="W4" s="56" t="str">
        <f t="shared" si="0"/>
        <v>W</v>
      </c>
      <c r="X4" s="56" t="str">
        <f t="shared" si="0"/>
        <v>T</v>
      </c>
      <c r="Y4" s="56" t="str">
        <f t="shared" si="0"/>
        <v>F</v>
      </c>
      <c r="Z4" s="56" t="str">
        <f t="shared" si="0"/>
        <v>M</v>
      </c>
      <c r="AA4" s="56" t="str">
        <f t="shared" si="0"/>
        <v>T</v>
      </c>
      <c r="AB4" s="56" t="str">
        <f t="shared" si="0"/>
        <v>W</v>
      </c>
      <c r="AC4" s="56" t="str">
        <f t="shared" si="0"/>
        <v>T</v>
      </c>
      <c r="AD4" s="56" t="str">
        <f t="shared" si="0"/>
        <v>F</v>
      </c>
      <c r="AE4" s="56" t="str">
        <f t="shared" si="0"/>
        <v>M</v>
      </c>
      <c r="AF4" s="56" t="str">
        <f t="shared" si="0"/>
        <v>T</v>
      </c>
      <c r="AG4" s="56" t="str">
        <f t="shared" si="0"/>
        <v>W</v>
      </c>
      <c r="AH4" s="56" t="str">
        <f t="shared" si="0"/>
        <v>T</v>
      </c>
      <c r="AI4" s="56" t="str">
        <f t="shared" si="0"/>
        <v>F</v>
      </c>
      <c r="AJ4" s="56" t="str">
        <f t="shared" si="0"/>
        <v>M</v>
      </c>
      <c r="AK4" s="56" t="str">
        <f t="shared" si="0"/>
        <v>T</v>
      </c>
      <c r="AL4" s="56" t="str">
        <f t="shared" si="0"/>
        <v>W</v>
      </c>
      <c r="AM4" s="56" t="str">
        <f t="shared" si="0"/>
        <v>T</v>
      </c>
      <c r="AN4" s="56" t="str">
        <f t="shared" si="0"/>
        <v>F</v>
      </c>
      <c r="AO4" s="56" t="str">
        <f t="shared" si="0"/>
        <v>M</v>
      </c>
      <c r="AP4" s="56" t="str">
        <f t="shared" si="0"/>
        <v>T</v>
      </c>
      <c r="AQ4" s="56" t="str">
        <f t="shared" si="0"/>
        <v>W</v>
      </c>
      <c r="AR4" s="56" t="str">
        <f t="shared" si="0"/>
        <v>T</v>
      </c>
      <c r="AS4" s="56" t="str">
        <f t="shared" si="0"/>
        <v>F</v>
      </c>
      <c r="AT4" s="56" t="str">
        <f t="shared" si="0"/>
        <v>M</v>
      </c>
      <c r="AU4" s="56" t="str">
        <f t="shared" si="0"/>
        <v>T</v>
      </c>
      <c r="AV4" s="56" t="str">
        <f t="shared" si="0"/>
        <v>W</v>
      </c>
      <c r="AW4" s="56" t="str">
        <f t="shared" si="0"/>
        <v>T</v>
      </c>
      <c r="AX4" s="56" t="str">
        <f t="shared" si="0"/>
        <v>F</v>
      </c>
      <c r="AY4" s="41"/>
    </row>
    <row r="5" spans="1:51" ht="20.25" customHeight="1" x14ac:dyDescent="0.15">
      <c r="C5" s="57">
        <f t="shared" ref="C5:C29" si="1">IF(ROW(ID)=ROW($C$4)+1,1,MAX(prev_cel_range)+1)</f>
        <v>1</v>
      </c>
      <c r="D5" s="58" t="s">
        <v>20</v>
      </c>
      <c r="E5" s="59" t="s">
        <v>21</v>
      </c>
      <c r="F5" s="60"/>
      <c r="G5" s="61" t="str">
        <f>IFERROR(INDEX(Settings!$O$5:$O$204,MATCH(team_member,Settings!$M$5:$M$204,0)),"")</f>
        <v>Marketing</v>
      </c>
      <c r="H5" s="62" t="s">
        <v>22</v>
      </c>
      <c r="I5" s="63"/>
      <c r="J5" s="64">
        <v>45362</v>
      </c>
      <c r="K5" s="65">
        <v>45373</v>
      </c>
      <c r="L5" s="66">
        <f>NETWORKDAYS(Start_date,MAX((N6:N10)))</f>
        <v>15</v>
      </c>
      <c r="M5" s="67">
        <f t="shared" ref="M5:M29" si="2">IF(start&lt;&gt;"",start,IF(End&lt;&gt;"", WORKDAY(Due_date, (-1)*work_days+1),""))</f>
        <v>45362</v>
      </c>
      <c r="N5" s="68">
        <f t="shared" ref="N5:N29" si="3">IF(start&lt;&gt;"",due_date_calculation,IF(End&lt;&gt;"",End,""))</f>
        <v>45380</v>
      </c>
      <c r="O5" s="69">
        <v>0.2</v>
      </c>
      <c r="P5" s="69"/>
      <c r="Q5" s="70">
        <v>1000</v>
      </c>
      <c r="R5" s="71">
        <v>340</v>
      </c>
      <c r="S5" s="72">
        <f>IF(OR(Table1[[#This Row],[Estim. budget]]="",Table1[[#This Row],[Actual budget]]=""),"",Table1[[#This Row],[Estim. budget]]-Table1[[#This Row],[Actual budget]])</f>
        <v>660</v>
      </c>
      <c r="T5" s="73"/>
      <c r="U5" s="74" t="str">
        <f t="shared" ref="U5:AD9" si="4">IF(AND(Type="m",gantt_item),"=","")</f>
        <v/>
      </c>
      <c r="V5" s="74" t="str">
        <f t="shared" si="4"/>
        <v/>
      </c>
      <c r="W5" s="74" t="str">
        <f t="shared" si="4"/>
        <v/>
      </c>
      <c r="X5" s="74" t="str">
        <f t="shared" si="4"/>
        <v/>
      </c>
      <c r="Y5" s="74" t="str">
        <f t="shared" si="4"/>
        <v/>
      </c>
      <c r="Z5" s="74" t="str">
        <f t="shared" si="4"/>
        <v/>
      </c>
      <c r="AA5" s="74" t="str">
        <f t="shared" si="4"/>
        <v/>
      </c>
      <c r="AB5" s="74" t="str">
        <f t="shared" si="4"/>
        <v/>
      </c>
      <c r="AC5" s="74" t="str">
        <f t="shared" si="4"/>
        <v/>
      </c>
      <c r="AD5" s="74" t="str">
        <f t="shared" si="4"/>
        <v/>
      </c>
      <c r="AE5" s="74" t="str">
        <f t="shared" ref="AE5:AN9" si="5">IF(AND(Type="m",gantt_item),"=","")</f>
        <v/>
      </c>
      <c r="AF5" s="74" t="str">
        <f t="shared" si="5"/>
        <v/>
      </c>
      <c r="AG5" s="74" t="str">
        <f t="shared" si="5"/>
        <v/>
      </c>
      <c r="AH5" s="74" t="str">
        <f t="shared" si="5"/>
        <v/>
      </c>
      <c r="AI5" s="74" t="str">
        <f t="shared" si="5"/>
        <v/>
      </c>
      <c r="AJ5" s="74" t="str">
        <f t="shared" si="5"/>
        <v/>
      </c>
      <c r="AK5" s="74" t="str">
        <f t="shared" si="5"/>
        <v/>
      </c>
      <c r="AL5" s="74" t="str">
        <f t="shared" si="5"/>
        <v/>
      </c>
      <c r="AM5" s="74" t="str">
        <f t="shared" si="5"/>
        <v/>
      </c>
      <c r="AN5" s="74" t="str">
        <f t="shared" si="5"/>
        <v/>
      </c>
      <c r="AO5" s="74" t="str">
        <f t="shared" ref="AO5:AX9" si="6">IF(AND(Type="m",gantt_item),"=","")</f>
        <v/>
      </c>
      <c r="AP5" s="74" t="str">
        <f t="shared" si="6"/>
        <v/>
      </c>
      <c r="AQ5" s="74" t="str">
        <f t="shared" si="6"/>
        <v/>
      </c>
      <c r="AR5" s="74" t="str">
        <f t="shared" si="6"/>
        <v/>
      </c>
      <c r="AS5" s="74" t="str">
        <f t="shared" si="6"/>
        <v/>
      </c>
      <c r="AT5" s="74" t="str">
        <f t="shared" si="6"/>
        <v/>
      </c>
      <c r="AU5" s="74" t="str">
        <f t="shared" si="6"/>
        <v/>
      </c>
      <c r="AV5" s="74" t="str">
        <f t="shared" si="6"/>
        <v/>
      </c>
      <c r="AW5" s="74" t="str">
        <f t="shared" si="6"/>
        <v/>
      </c>
      <c r="AX5" s="74" t="str">
        <f t="shared" si="6"/>
        <v/>
      </c>
    </row>
    <row r="6" spans="1:51" ht="20.25" customHeight="1" x14ac:dyDescent="0.15">
      <c r="C6" s="57">
        <f t="shared" si="1"/>
        <v>2</v>
      </c>
      <c r="D6" s="58" t="s">
        <v>23</v>
      </c>
      <c r="E6" s="59" t="s">
        <v>24</v>
      </c>
      <c r="F6" s="60"/>
      <c r="G6" s="61" t="str">
        <f>IFERROR(INDEX(Settings!$O$5:$O$204,MATCH(team_member,Settings!$M$5:$M$204,0)),"")</f>
        <v>Dev</v>
      </c>
      <c r="H6" s="62" t="s">
        <v>25</v>
      </c>
      <c r="I6" s="63"/>
      <c r="J6" s="64">
        <v>45363</v>
      </c>
      <c r="K6" s="65"/>
      <c r="L6" s="66">
        <v>3</v>
      </c>
      <c r="M6" s="67">
        <f t="shared" si="2"/>
        <v>45363</v>
      </c>
      <c r="N6" s="68">
        <f t="shared" si="3"/>
        <v>45365</v>
      </c>
      <c r="O6" s="69">
        <v>0.1</v>
      </c>
      <c r="P6" s="69" t="s">
        <v>26</v>
      </c>
      <c r="Q6" s="70">
        <v>200</v>
      </c>
      <c r="R6" s="71">
        <v>110</v>
      </c>
      <c r="S6" s="72">
        <f>IF(OR(Table1[[#This Row],[Estim. budget]]="",Table1[[#This Row],[Actual budget]]=""),"",Table1[[#This Row],[Estim. budget]]-Table1[[#This Row],[Actual budget]])</f>
        <v>90</v>
      </c>
      <c r="T6" s="73"/>
      <c r="U6" s="74" t="str">
        <f t="shared" si="4"/>
        <v/>
      </c>
      <c r="V6" s="74" t="str">
        <f t="shared" si="4"/>
        <v/>
      </c>
      <c r="W6" s="74" t="str">
        <f t="shared" si="4"/>
        <v/>
      </c>
      <c r="X6" s="74" t="str">
        <f t="shared" si="4"/>
        <v/>
      </c>
      <c r="Y6" s="74" t="str">
        <f t="shared" si="4"/>
        <v/>
      </c>
      <c r="Z6" s="74" t="str">
        <f t="shared" si="4"/>
        <v/>
      </c>
      <c r="AA6" s="74" t="str">
        <f t="shared" si="4"/>
        <v/>
      </c>
      <c r="AB6" s="74" t="str">
        <f t="shared" si="4"/>
        <v/>
      </c>
      <c r="AC6" s="74" t="str">
        <f t="shared" si="4"/>
        <v/>
      </c>
      <c r="AD6" s="74" t="str">
        <f t="shared" si="4"/>
        <v/>
      </c>
      <c r="AE6" s="74" t="str">
        <f t="shared" si="5"/>
        <v/>
      </c>
      <c r="AF6" s="74" t="str">
        <f t="shared" si="5"/>
        <v/>
      </c>
      <c r="AG6" s="74" t="str">
        <f t="shared" si="5"/>
        <v/>
      </c>
      <c r="AH6" s="74" t="str">
        <f t="shared" si="5"/>
        <v/>
      </c>
      <c r="AI6" s="74" t="str">
        <f t="shared" si="5"/>
        <v/>
      </c>
      <c r="AJ6" s="74" t="str">
        <f t="shared" si="5"/>
        <v/>
      </c>
      <c r="AK6" s="74" t="str">
        <f t="shared" si="5"/>
        <v/>
      </c>
      <c r="AL6" s="74" t="str">
        <f t="shared" si="5"/>
        <v/>
      </c>
      <c r="AM6" s="74" t="str">
        <f t="shared" si="5"/>
        <v/>
      </c>
      <c r="AN6" s="74" t="str">
        <f t="shared" si="5"/>
        <v/>
      </c>
      <c r="AO6" s="74" t="str">
        <f t="shared" si="6"/>
        <v/>
      </c>
      <c r="AP6" s="74" t="str">
        <f t="shared" si="6"/>
        <v/>
      </c>
      <c r="AQ6" s="74" t="str">
        <f t="shared" si="6"/>
        <v/>
      </c>
      <c r="AR6" s="74" t="str">
        <f t="shared" si="6"/>
        <v/>
      </c>
      <c r="AS6" s="74" t="str">
        <f t="shared" si="6"/>
        <v/>
      </c>
      <c r="AT6" s="74" t="str">
        <f t="shared" si="6"/>
        <v/>
      </c>
      <c r="AU6" s="74" t="str">
        <f t="shared" si="6"/>
        <v/>
      </c>
      <c r="AV6" s="74" t="str">
        <f t="shared" si="6"/>
        <v/>
      </c>
      <c r="AW6" s="74" t="str">
        <f t="shared" si="6"/>
        <v/>
      </c>
      <c r="AX6" s="74" t="str">
        <f t="shared" si="6"/>
        <v/>
      </c>
    </row>
    <row r="7" spans="1:51" ht="20.25" customHeight="1" x14ac:dyDescent="0.15">
      <c r="C7" s="57">
        <f t="shared" si="1"/>
        <v>3</v>
      </c>
      <c r="D7" s="58" t="s">
        <v>23</v>
      </c>
      <c r="E7" s="59" t="s">
        <v>27</v>
      </c>
      <c r="F7" s="60"/>
      <c r="G7" s="61" t="str">
        <f>IFERROR(INDEX(Settings!$O$5:$O$204,MATCH(team_member,Settings!$M$5:$M$204,0)),"")</f>
        <v>Security</v>
      </c>
      <c r="H7" s="62" t="s">
        <v>28</v>
      </c>
      <c r="I7" s="63" t="s">
        <v>9</v>
      </c>
      <c r="J7" s="64">
        <v>45364</v>
      </c>
      <c r="K7" s="65"/>
      <c r="L7" s="66">
        <v>3</v>
      </c>
      <c r="M7" s="67">
        <f t="shared" si="2"/>
        <v>45364</v>
      </c>
      <c r="N7" s="68">
        <f t="shared" si="3"/>
        <v>45366</v>
      </c>
      <c r="O7" s="69">
        <v>1</v>
      </c>
      <c r="P7" s="69" t="s">
        <v>29</v>
      </c>
      <c r="Q7" s="70">
        <v>200</v>
      </c>
      <c r="R7" s="71">
        <v>230</v>
      </c>
      <c r="S7" s="72">
        <f>IF(OR(Table1[[#This Row],[Estim. budget]]="",Table1[[#This Row],[Actual budget]]=""),"",Table1[[#This Row],[Estim. budget]]-Table1[[#This Row],[Actual budget]])</f>
        <v>-30</v>
      </c>
      <c r="T7" s="73"/>
      <c r="U7" s="74" t="str">
        <f t="shared" si="4"/>
        <v/>
      </c>
      <c r="V7" s="74" t="str">
        <f t="shared" si="4"/>
        <v/>
      </c>
      <c r="W7" s="74" t="str">
        <f t="shared" si="4"/>
        <v/>
      </c>
      <c r="X7" s="74" t="str">
        <f t="shared" si="4"/>
        <v/>
      </c>
      <c r="Y7" s="74" t="str">
        <f t="shared" si="4"/>
        <v/>
      </c>
      <c r="Z7" s="74" t="str">
        <f t="shared" si="4"/>
        <v/>
      </c>
      <c r="AA7" s="74" t="str">
        <f t="shared" si="4"/>
        <v/>
      </c>
      <c r="AB7" s="74" t="str">
        <f t="shared" si="4"/>
        <v/>
      </c>
      <c r="AC7" s="74" t="str">
        <f t="shared" si="4"/>
        <v/>
      </c>
      <c r="AD7" s="74" t="str">
        <f t="shared" si="4"/>
        <v/>
      </c>
      <c r="AE7" s="74" t="str">
        <f t="shared" si="5"/>
        <v/>
      </c>
      <c r="AF7" s="74" t="str">
        <f t="shared" si="5"/>
        <v/>
      </c>
      <c r="AG7" s="74" t="str">
        <f t="shared" si="5"/>
        <v/>
      </c>
      <c r="AH7" s="74" t="str">
        <f t="shared" si="5"/>
        <v/>
      </c>
      <c r="AI7" s="74" t="str">
        <f t="shared" si="5"/>
        <v/>
      </c>
      <c r="AJ7" s="74" t="str">
        <f t="shared" si="5"/>
        <v/>
      </c>
      <c r="AK7" s="74" t="str">
        <f t="shared" si="5"/>
        <v/>
      </c>
      <c r="AL7" s="74" t="str">
        <f t="shared" si="5"/>
        <v/>
      </c>
      <c r="AM7" s="74" t="str">
        <f t="shared" si="5"/>
        <v/>
      </c>
      <c r="AN7" s="74" t="str">
        <f t="shared" si="5"/>
        <v/>
      </c>
      <c r="AO7" s="74" t="str">
        <f t="shared" si="6"/>
        <v/>
      </c>
      <c r="AP7" s="74" t="str">
        <f t="shared" si="6"/>
        <v/>
      </c>
      <c r="AQ7" s="74" t="str">
        <f t="shared" si="6"/>
        <v/>
      </c>
      <c r="AR7" s="74" t="str">
        <f t="shared" si="6"/>
        <v/>
      </c>
      <c r="AS7" s="74" t="str">
        <f t="shared" si="6"/>
        <v/>
      </c>
      <c r="AT7" s="74" t="str">
        <f t="shared" si="6"/>
        <v/>
      </c>
      <c r="AU7" s="74" t="str">
        <f t="shared" si="6"/>
        <v/>
      </c>
      <c r="AV7" s="74" t="str">
        <f t="shared" si="6"/>
        <v/>
      </c>
      <c r="AW7" s="74" t="str">
        <f t="shared" si="6"/>
        <v/>
      </c>
      <c r="AX7" s="74" t="str">
        <f t="shared" si="6"/>
        <v/>
      </c>
    </row>
    <row r="8" spans="1:51" ht="20.25" customHeight="1" x14ac:dyDescent="0.15">
      <c r="C8" s="57">
        <f t="shared" si="1"/>
        <v>4</v>
      </c>
      <c r="D8" s="58" t="s">
        <v>23</v>
      </c>
      <c r="E8" s="59" t="s">
        <v>30</v>
      </c>
      <c r="F8" s="60"/>
      <c r="G8" s="61" t="str">
        <f>IFERROR(INDEX(Settings!$O$5:$O$204,MATCH(team_member,Settings!$M$5:$M$204,0)),"")</f>
        <v>Sales</v>
      </c>
      <c r="H8" s="62" t="s">
        <v>31</v>
      </c>
      <c r="I8" s="63"/>
      <c r="J8" s="64">
        <v>45365</v>
      </c>
      <c r="K8" s="65"/>
      <c r="L8" s="66">
        <v>4</v>
      </c>
      <c r="M8" s="67">
        <f t="shared" si="2"/>
        <v>45365</v>
      </c>
      <c r="N8" s="68">
        <f t="shared" si="3"/>
        <v>45370</v>
      </c>
      <c r="O8" s="69">
        <v>0.5</v>
      </c>
      <c r="P8" s="69" t="s">
        <v>26</v>
      </c>
      <c r="Q8" s="70"/>
      <c r="R8" s="71"/>
      <c r="S8" s="72" t="str">
        <f>IF(OR(Table1[[#This Row],[Estim. budget]]="",Table1[[#This Row],[Actual budget]]=""),"",Table1[[#This Row],[Estim. budget]]-Table1[[#This Row],[Actual budget]])</f>
        <v/>
      </c>
      <c r="T8" s="73"/>
      <c r="U8" s="74" t="str">
        <f t="shared" si="4"/>
        <v/>
      </c>
      <c r="V8" s="74" t="str">
        <f t="shared" si="4"/>
        <v/>
      </c>
      <c r="W8" s="74" t="str">
        <f t="shared" si="4"/>
        <v/>
      </c>
      <c r="X8" s="74" t="str">
        <f t="shared" si="4"/>
        <v/>
      </c>
      <c r="Y8" s="74" t="str">
        <f t="shared" si="4"/>
        <v/>
      </c>
      <c r="Z8" s="74" t="str">
        <f t="shared" si="4"/>
        <v/>
      </c>
      <c r="AA8" s="74" t="str">
        <f t="shared" si="4"/>
        <v/>
      </c>
      <c r="AB8" s="74" t="str">
        <f t="shared" si="4"/>
        <v/>
      </c>
      <c r="AC8" s="74" t="str">
        <f t="shared" si="4"/>
        <v/>
      </c>
      <c r="AD8" s="74" t="str">
        <f t="shared" si="4"/>
        <v/>
      </c>
      <c r="AE8" s="74" t="str">
        <f t="shared" si="5"/>
        <v/>
      </c>
      <c r="AF8" s="74" t="str">
        <f t="shared" si="5"/>
        <v/>
      </c>
      <c r="AG8" s="74" t="str">
        <f t="shared" si="5"/>
        <v/>
      </c>
      <c r="AH8" s="74" t="str">
        <f t="shared" si="5"/>
        <v/>
      </c>
      <c r="AI8" s="74" t="str">
        <f t="shared" si="5"/>
        <v/>
      </c>
      <c r="AJ8" s="74" t="str">
        <f t="shared" si="5"/>
        <v/>
      </c>
      <c r="AK8" s="74" t="str">
        <f t="shared" si="5"/>
        <v/>
      </c>
      <c r="AL8" s="74" t="str">
        <f t="shared" si="5"/>
        <v/>
      </c>
      <c r="AM8" s="74" t="str">
        <f t="shared" si="5"/>
        <v/>
      </c>
      <c r="AN8" s="74" t="str">
        <f t="shared" si="5"/>
        <v/>
      </c>
      <c r="AO8" s="74" t="str">
        <f t="shared" si="6"/>
        <v/>
      </c>
      <c r="AP8" s="74" t="str">
        <f t="shared" si="6"/>
        <v/>
      </c>
      <c r="AQ8" s="74" t="str">
        <f t="shared" si="6"/>
        <v/>
      </c>
      <c r="AR8" s="74" t="str">
        <f t="shared" si="6"/>
        <v/>
      </c>
      <c r="AS8" s="74" t="str">
        <f t="shared" si="6"/>
        <v/>
      </c>
      <c r="AT8" s="74" t="str">
        <f t="shared" si="6"/>
        <v/>
      </c>
      <c r="AU8" s="74" t="str">
        <f t="shared" si="6"/>
        <v/>
      </c>
      <c r="AV8" s="74" t="str">
        <f t="shared" si="6"/>
        <v/>
      </c>
      <c r="AW8" s="74" t="str">
        <f t="shared" si="6"/>
        <v/>
      </c>
      <c r="AX8" s="74" t="str">
        <f t="shared" si="6"/>
        <v/>
      </c>
    </row>
    <row r="9" spans="1:51" ht="20.25" customHeight="1" x14ac:dyDescent="0.15">
      <c r="C9" s="57">
        <f t="shared" si="1"/>
        <v>5</v>
      </c>
      <c r="D9" s="58" t="s">
        <v>23</v>
      </c>
      <c r="E9" s="59" t="s">
        <v>32</v>
      </c>
      <c r="F9" s="60"/>
      <c r="G9" s="61" t="str">
        <f>IFERROR(INDEX(Settings!$O$5:$O$204,MATCH(team_member,Settings!$M$5:$M$204,0)),"")</f>
        <v>PM</v>
      </c>
      <c r="H9" s="62" t="s">
        <v>33</v>
      </c>
      <c r="I9" s="63"/>
      <c r="J9" s="64"/>
      <c r="K9" s="65">
        <v>45380</v>
      </c>
      <c r="L9" s="66">
        <v>6</v>
      </c>
      <c r="M9" s="67">
        <f t="shared" si="2"/>
        <v>45373</v>
      </c>
      <c r="N9" s="68">
        <f t="shared" si="3"/>
        <v>45380</v>
      </c>
      <c r="O9" s="69"/>
      <c r="P9" s="75"/>
      <c r="Q9" s="76"/>
      <c r="R9" s="77"/>
      <c r="S9" s="78" t="str">
        <f>IF(OR(Table1[[#This Row],[Estim. budget]]="",Table1[[#This Row],[Actual budget]]=""),"",Table1[[#This Row],[Estim. budget]]-Table1[[#This Row],[Actual budget]])</f>
        <v/>
      </c>
      <c r="T9" s="73"/>
      <c r="U9" s="74" t="str">
        <f t="shared" si="4"/>
        <v/>
      </c>
      <c r="V9" s="74" t="str">
        <f t="shared" si="4"/>
        <v/>
      </c>
      <c r="W9" s="74" t="str">
        <f t="shared" si="4"/>
        <v/>
      </c>
      <c r="X9" s="74" t="str">
        <f t="shared" si="4"/>
        <v/>
      </c>
      <c r="Y9" s="74" t="str">
        <f t="shared" si="4"/>
        <v/>
      </c>
      <c r="Z9" s="74" t="str">
        <f t="shared" si="4"/>
        <v/>
      </c>
      <c r="AA9" s="74" t="str">
        <f t="shared" si="4"/>
        <v/>
      </c>
      <c r="AB9" s="74" t="str">
        <f t="shared" si="4"/>
        <v/>
      </c>
      <c r="AC9" s="74" t="str">
        <f t="shared" si="4"/>
        <v/>
      </c>
      <c r="AD9" s="74" t="str">
        <f t="shared" si="4"/>
        <v/>
      </c>
      <c r="AE9" s="74" t="str">
        <f t="shared" si="5"/>
        <v/>
      </c>
      <c r="AF9" s="74" t="str">
        <f t="shared" si="5"/>
        <v/>
      </c>
      <c r="AG9" s="74" t="str">
        <f t="shared" si="5"/>
        <v/>
      </c>
      <c r="AH9" s="74" t="str">
        <f t="shared" si="5"/>
        <v/>
      </c>
      <c r="AI9" s="74" t="str">
        <f t="shared" si="5"/>
        <v/>
      </c>
      <c r="AJ9" s="74" t="str">
        <f t="shared" si="5"/>
        <v/>
      </c>
      <c r="AK9" s="74" t="str">
        <f t="shared" si="5"/>
        <v/>
      </c>
      <c r="AL9" s="74" t="str">
        <f t="shared" si="5"/>
        <v/>
      </c>
      <c r="AM9" s="74" t="str">
        <f t="shared" si="5"/>
        <v/>
      </c>
      <c r="AN9" s="74" t="str">
        <f t="shared" si="5"/>
        <v/>
      </c>
      <c r="AO9" s="74" t="str">
        <f t="shared" si="6"/>
        <v/>
      </c>
      <c r="AP9" s="74" t="str">
        <f t="shared" si="6"/>
        <v/>
      </c>
      <c r="AQ9" s="74" t="str">
        <f t="shared" si="6"/>
        <v/>
      </c>
      <c r="AR9" s="74" t="str">
        <f t="shared" si="6"/>
        <v/>
      </c>
      <c r="AS9" s="74" t="str">
        <f t="shared" si="6"/>
        <v/>
      </c>
      <c r="AT9" s="74" t="str">
        <f t="shared" si="6"/>
        <v/>
      </c>
      <c r="AU9" s="74" t="str">
        <f t="shared" si="6"/>
        <v/>
      </c>
      <c r="AV9" s="74" t="str">
        <f t="shared" si="6"/>
        <v/>
      </c>
      <c r="AW9" s="74" t="str">
        <f t="shared" si="6"/>
        <v/>
      </c>
      <c r="AX9" s="74" t="str">
        <f t="shared" si="6"/>
        <v/>
      </c>
    </row>
    <row r="10" spans="1:51" ht="20.25" customHeight="1" x14ac:dyDescent="0.15">
      <c r="C10" s="57">
        <f t="shared" si="1"/>
        <v>6</v>
      </c>
      <c r="D10" s="58" t="s">
        <v>23</v>
      </c>
      <c r="E10" s="59" t="s">
        <v>34</v>
      </c>
      <c r="F10" s="60"/>
      <c r="G10" s="61" t="str">
        <f>IFERROR(INDEX(Settings!$O$5:$O$204,MATCH(team_member,Settings!$M$5:$M$204,0)),"")</f>
        <v>PM</v>
      </c>
      <c r="H10" s="62" t="s">
        <v>33</v>
      </c>
      <c r="I10" s="63" t="s">
        <v>9</v>
      </c>
      <c r="J10" s="64">
        <v>45370</v>
      </c>
      <c r="K10" s="65"/>
      <c r="L10" s="66">
        <v>7</v>
      </c>
      <c r="M10" s="67">
        <f t="shared" si="2"/>
        <v>45370</v>
      </c>
      <c r="N10" s="68">
        <f t="shared" si="3"/>
        <v>45378</v>
      </c>
      <c r="O10" s="69">
        <v>1</v>
      </c>
      <c r="P10" s="69" t="s">
        <v>35</v>
      </c>
      <c r="Q10" s="70"/>
      <c r="R10" s="71"/>
      <c r="S10" s="72" t="str">
        <f>IF(OR(Table1[[#This Row],[Estim. budget]]="",Table1[[#This Row],[Actual budget]]=""),"",Table1[[#This Row],[Estim. budget]]-Table1[[#This Row],[Actual budget]])</f>
        <v/>
      </c>
      <c r="T10" s="73"/>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row>
    <row r="11" spans="1:51" ht="20.25" customHeight="1" x14ac:dyDescent="0.15">
      <c r="C11" s="57">
        <f t="shared" si="1"/>
        <v>7</v>
      </c>
      <c r="D11" s="58" t="s">
        <v>36</v>
      </c>
      <c r="E11" s="59" t="s">
        <v>37</v>
      </c>
      <c r="F11" s="60"/>
      <c r="G11" s="61" t="str">
        <f>IFERROR(INDEX(Settings!$O$5:$O$204,MATCH(team_member,Settings!$M$5:$M$204,0)),"")</f>
        <v>PM</v>
      </c>
      <c r="H11" s="62" t="s">
        <v>33</v>
      </c>
      <c r="I11" s="63"/>
      <c r="J11" s="64">
        <v>45371</v>
      </c>
      <c r="K11" s="65"/>
      <c r="L11" s="66"/>
      <c r="M11" s="67">
        <f t="shared" si="2"/>
        <v>45371</v>
      </c>
      <c r="N11" s="68">
        <f t="shared" si="3"/>
        <v>45371</v>
      </c>
      <c r="O11" s="66"/>
      <c r="P11" s="66" t="s">
        <v>38</v>
      </c>
      <c r="Q11" s="70"/>
      <c r="R11" s="71"/>
      <c r="S11" s="72" t="str">
        <f>IF(OR(Table1[[#This Row],[Estim. budget]]="",Table1[[#This Row],[Actual budget]]=""),"",Table1[[#This Row],[Estim. budget]]-Table1[[#This Row],[Actual budget]])</f>
        <v/>
      </c>
      <c r="T11" s="73"/>
      <c r="U11" s="74" t="str">
        <f t="shared" ref="U11:AD20" si="7">IF(AND(Type="m",gantt_item),"=","")</f>
        <v/>
      </c>
      <c r="V11" s="74" t="str">
        <f t="shared" si="7"/>
        <v/>
      </c>
      <c r="W11" s="74" t="str">
        <f t="shared" si="7"/>
        <v/>
      </c>
      <c r="X11" s="74" t="str">
        <f t="shared" si="7"/>
        <v/>
      </c>
      <c r="Y11" s="74" t="str">
        <f t="shared" si="7"/>
        <v/>
      </c>
      <c r="Z11" s="74" t="str">
        <f t="shared" si="7"/>
        <v/>
      </c>
      <c r="AA11" s="74" t="str">
        <f t="shared" si="7"/>
        <v/>
      </c>
      <c r="AB11" s="74" t="str">
        <f t="shared" si="7"/>
        <v/>
      </c>
      <c r="AC11" s="74" t="str">
        <f t="shared" si="7"/>
        <v/>
      </c>
      <c r="AD11" s="74" t="str">
        <f t="shared" si="7"/>
        <v/>
      </c>
      <c r="AE11" s="74" t="str">
        <f t="shared" ref="AE11:AN20" si="8">IF(AND(Type="m",gantt_item),"=","")</f>
        <v/>
      </c>
      <c r="AF11" s="74" t="str">
        <f t="shared" si="8"/>
        <v/>
      </c>
      <c r="AG11" s="74" t="str">
        <f t="shared" si="8"/>
        <v/>
      </c>
      <c r="AH11" s="74" t="str">
        <f t="shared" si="8"/>
        <v/>
      </c>
      <c r="AI11" s="74" t="str">
        <f t="shared" si="8"/>
        <v/>
      </c>
      <c r="AJ11" s="74" t="str">
        <f t="shared" si="8"/>
        <v/>
      </c>
      <c r="AK11" s="74" t="str">
        <f t="shared" si="8"/>
        <v/>
      </c>
      <c r="AL11" s="74" t="str">
        <f t="shared" si="8"/>
        <v>=</v>
      </c>
      <c r="AM11" s="74" t="str">
        <f t="shared" si="8"/>
        <v/>
      </c>
      <c r="AN11" s="74" t="str">
        <f t="shared" si="8"/>
        <v/>
      </c>
      <c r="AO11" s="74" t="str">
        <f t="shared" ref="AO11:AX20" si="9">IF(AND(Type="m",gantt_item),"=","")</f>
        <v/>
      </c>
      <c r="AP11" s="74" t="str">
        <f t="shared" si="9"/>
        <v/>
      </c>
      <c r="AQ11" s="74" t="str">
        <f t="shared" si="9"/>
        <v/>
      </c>
      <c r="AR11" s="74" t="str">
        <f t="shared" si="9"/>
        <v/>
      </c>
      <c r="AS11" s="74" t="str">
        <f t="shared" si="9"/>
        <v/>
      </c>
      <c r="AT11" s="74" t="str">
        <f t="shared" si="9"/>
        <v/>
      </c>
      <c r="AU11" s="74" t="str">
        <f t="shared" si="9"/>
        <v/>
      </c>
      <c r="AV11" s="74" t="str">
        <f t="shared" si="9"/>
        <v/>
      </c>
      <c r="AW11" s="74" t="str">
        <f t="shared" si="9"/>
        <v/>
      </c>
      <c r="AX11" s="74" t="str">
        <f t="shared" si="9"/>
        <v/>
      </c>
    </row>
    <row r="12" spans="1:51" ht="20.25" customHeight="1" x14ac:dyDescent="0.15">
      <c r="C12" s="57">
        <f t="shared" si="1"/>
        <v>8</v>
      </c>
      <c r="D12" s="58" t="s">
        <v>20</v>
      </c>
      <c r="E12" s="59" t="s">
        <v>39</v>
      </c>
      <c r="F12" s="60"/>
      <c r="G12" s="61" t="str">
        <f>IFERROR(INDEX(Settings!$O$5:$O$204,MATCH(team_member,Settings!$M$5:$M$204,0)),"")</f>
        <v/>
      </c>
      <c r="H12" s="62"/>
      <c r="I12" s="63"/>
      <c r="J12" s="64"/>
      <c r="K12" s="65"/>
      <c r="L12" s="66"/>
      <c r="M12" s="67" t="str">
        <f t="shared" si="2"/>
        <v/>
      </c>
      <c r="N12" s="68" t="str">
        <f t="shared" si="3"/>
        <v/>
      </c>
      <c r="O12" s="66"/>
      <c r="P12" s="66"/>
      <c r="Q12" s="70"/>
      <c r="R12" s="71"/>
      <c r="S12" s="72" t="str">
        <f>IF(OR(Table1[[#This Row],[Estim. budget]]="",Table1[[#This Row],[Actual budget]]=""),"",Table1[[#This Row],[Estim. budget]]-Table1[[#This Row],[Actual budget]])</f>
        <v/>
      </c>
      <c r="T12" s="73"/>
      <c r="U12" s="74" t="str">
        <f t="shared" si="7"/>
        <v/>
      </c>
      <c r="V12" s="74" t="str">
        <f t="shared" si="7"/>
        <v/>
      </c>
      <c r="W12" s="74" t="str">
        <f t="shared" si="7"/>
        <v/>
      </c>
      <c r="X12" s="74" t="str">
        <f t="shared" si="7"/>
        <v/>
      </c>
      <c r="Y12" s="74" t="str">
        <f t="shared" si="7"/>
        <v/>
      </c>
      <c r="Z12" s="74" t="str">
        <f t="shared" si="7"/>
        <v/>
      </c>
      <c r="AA12" s="74" t="str">
        <f t="shared" si="7"/>
        <v/>
      </c>
      <c r="AB12" s="74" t="str">
        <f t="shared" si="7"/>
        <v/>
      </c>
      <c r="AC12" s="74" t="str">
        <f t="shared" si="7"/>
        <v/>
      </c>
      <c r="AD12" s="74" t="str">
        <f t="shared" si="7"/>
        <v/>
      </c>
      <c r="AE12" s="74" t="str">
        <f t="shared" si="8"/>
        <v/>
      </c>
      <c r="AF12" s="74" t="str">
        <f t="shared" si="8"/>
        <v/>
      </c>
      <c r="AG12" s="74" t="str">
        <f t="shared" si="8"/>
        <v/>
      </c>
      <c r="AH12" s="74" t="str">
        <f t="shared" si="8"/>
        <v/>
      </c>
      <c r="AI12" s="74" t="str">
        <f t="shared" si="8"/>
        <v/>
      </c>
      <c r="AJ12" s="74" t="str">
        <f t="shared" si="8"/>
        <v/>
      </c>
      <c r="AK12" s="74" t="str">
        <f t="shared" si="8"/>
        <v/>
      </c>
      <c r="AL12" s="74" t="str">
        <f t="shared" si="8"/>
        <v/>
      </c>
      <c r="AM12" s="74" t="str">
        <f t="shared" si="8"/>
        <v/>
      </c>
      <c r="AN12" s="74" t="str">
        <f t="shared" si="8"/>
        <v/>
      </c>
      <c r="AO12" s="74" t="str">
        <f t="shared" si="9"/>
        <v/>
      </c>
      <c r="AP12" s="74" t="str">
        <f t="shared" si="9"/>
        <v/>
      </c>
      <c r="AQ12" s="74" t="str">
        <f t="shared" si="9"/>
        <v/>
      </c>
      <c r="AR12" s="74" t="str">
        <f t="shared" si="9"/>
        <v/>
      </c>
      <c r="AS12" s="74" t="str">
        <f t="shared" si="9"/>
        <v/>
      </c>
      <c r="AT12" s="74" t="str">
        <f t="shared" si="9"/>
        <v/>
      </c>
      <c r="AU12" s="74" t="str">
        <f t="shared" si="9"/>
        <v/>
      </c>
      <c r="AV12" s="74" t="str">
        <f t="shared" si="9"/>
        <v/>
      </c>
      <c r="AW12" s="74" t="str">
        <f t="shared" si="9"/>
        <v/>
      </c>
      <c r="AX12" s="74" t="str">
        <f t="shared" si="9"/>
        <v/>
      </c>
    </row>
    <row r="13" spans="1:51" ht="20.25" customHeight="1" x14ac:dyDescent="0.15">
      <c r="C13" s="57">
        <f t="shared" si="1"/>
        <v>9</v>
      </c>
      <c r="D13" s="58" t="s">
        <v>23</v>
      </c>
      <c r="E13" s="59" t="s">
        <v>24</v>
      </c>
      <c r="F13" s="60"/>
      <c r="G13" s="61" t="str">
        <f>IFERROR(INDEX(Settings!$O$5:$O$204,MATCH(team_member,Settings!$M$5:$M$204,0)),"")</f>
        <v/>
      </c>
      <c r="H13" s="62"/>
      <c r="I13" s="63"/>
      <c r="J13" s="64"/>
      <c r="K13" s="65"/>
      <c r="L13" s="66"/>
      <c r="M13" s="67" t="str">
        <f t="shared" si="2"/>
        <v/>
      </c>
      <c r="N13" s="68" t="str">
        <f t="shared" si="3"/>
        <v/>
      </c>
      <c r="O13" s="66"/>
      <c r="P13" s="66"/>
      <c r="Q13" s="70"/>
      <c r="R13" s="71"/>
      <c r="S13" s="72" t="str">
        <f>IF(OR(Table1[[#This Row],[Estim. budget]]="",Table1[[#This Row],[Actual budget]]=""),"",Table1[[#This Row],[Estim. budget]]-Table1[[#This Row],[Actual budget]])</f>
        <v/>
      </c>
      <c r="T13" s="73"/>
      <c r="U13" s="74" t="str">
        <f t="shared" si="7"/>
        <v/>
      </c>
      <c r="V13" s="74" t="str">
        <f t="shared" si="7"/>
        <v/>
      </c>
      <c r="W13" s="74" t="str">
        <f t="shared" si="7"/>
        <v/>
      </c>
      <c r="X13" s="74" t="str">
        <f t="shared" si="7"/>
        <v/>
      </c>
      <c r="Y13" s="74" t="str">
        <f t="shared" si="7"/>
        <v/>
      </c>
      <c r="Z13" s="74" t="str">
        <f t="shared" si="7"/>
        <v/>
      </c>
      <c r="AA13" s="74" t="str">
        <f t="shared" si="7"/>
        <v/>
      </c>
      <c r="AB13" s="74" t="str">
        <f t="shared" si="7"/>
        <v/>
      </c>
      <c r="AC13" s="74" t="str">
        <f t="shared" si="7"/>
        <v/>
      </c>
      <c r="AD13" s="74" t="str">
        <f t="shared" si="7"/>
        <v/>
      </c>
      <c r="AE13" s="74" t="str">
        <f t="shared" si="8"/>
        <v/>
      </c>
      <c r="AF13" s="74" t="str">
        <f t="shared" si="8"/>
        <v/>
      </c>
      <c r="AG13" s="74" t="str">
        <f t="shared" si="8"/>
        <v/>
      </c>
      <c r="AH13" s="74" t="str">
        <f t="shared" si="8"/>
        <v/>
      </c>
      <c r="AI13" s="74" t="str">
        <f t="shared" si="8"/>
        <v/>
      </c>
      <c r="AJ13" s="74" t="str">
        <f t="shared" si="8"/>
        <v/>
      </c>
      <c r="AK13" s="74" t="str">
        <f t="shared" si="8"/>
        <v/>
      </c>
      <c r="AL13" s="74" t="str">
        <f t="shared" si="8"/>
        <v/>
      </c>
      <c r="AM13" s="74" t="str">
        <f t="shared" si="8"/>
        <v/>
      </c>
      <c r="AN13" s="74" t="str">
        <f t="shared" si="8"/>
        <v/>
      </c>
      <c r="AO13" s="74" t="str">
        <f t="shared" si="9"/>
        <v/>
      </c>
      <c r="AP13" s="74" t="str">
        <f t="shared" si="9"/>
        <v/>
      </c>
      <c r="AQ13" s="74" t="str">
        <f t="shared" si="9"/>
        <v/>
      </c>
      <c r="AR13" s="74" t="str">
        <f t="shared" si="9"/>
        <v/>
      </c>
      <c r="AS13" s="74" t="str">
        <f t="shared" si="9"/>
        <v/>
      </c>
      <c r="AT13" s="74" t="str">
        <f t="shared" si="9"/>
        <v/>
      </c>
      <c r="AU13" s="74" t="str">
        <f t="shared" si="9"/>
        <v/>
      </c>
      <c r="AV13" s="74" t="str">
        <f t="shared" si="9"/>
        <v/>
      </c>
      <c r="AW13" s="74" t="str">
        <f t="shared" si="9"/>
        <v/>
      </c>
      <c r="AX13" s="74" t="str">
        <f t="shared" si="9"/>
        <v/>
      </c>
    </row>
    <row r="14" spans="1:51" ht="20.25" customHeight="1" x14ac:dyDescent="0.15">
      <c r="C14" s="57">
        <f t="shared" si="1"/>
        <v>10</v>
      </c>
      <c r="D14" s="58" t="s">
        <v>23</v>
      </c>
      <c r="E14" s="59" t="s">
        <v>27</v>
      </c>
      <c r="F14" s="60"/>
      <c r="G14" s="61" t="str">
        <f>IFERROR(INDEX(Settings!$O$5:$O$204,MATCH(team_member,Settings!$M$5:$M$204,0)),"")</f>
        <v/>
      </c>
      <c r="H14" s="62"/>
      <c r="I14" s="63"/>
      <c r="J14" s="64"/>
      <c r="K14" s="65"/>
      <c r="L14" s="66"/>
      <c r="M14" s="67" t="str">
        <f t="shared" si="2"/>
        <v/>
      </c>
      <c r="N14" s="68" t="str">
        <f t="shared" si="3"/>
        <v/>
      </c>
      <c r="O14" s="66"/>
      <c r="P14" s="66"/>
      <c r="Q14" s="70"/>
      <c r="R14" s="71"/>
      <c r="S14" s="72" t="str">
        <f>IF(OR(Table1[[#This Row],[Estim. budget]]="",Table1[[#This Row],[Actual budget]]=""),"",Table1[[#This Row],[Estim. budget]]-Table1[[#This Row],[Actual budget]])</f>
        <v/>
      </c>
      <c r="T14" s="73"/>
      <c r="U14" s="74" t="str">
        <f t="shared" si="7"/>
        <v/>
      </c>
      <c r="V14" s="74" t="str">
        <f t="shared" si="7"/>
        <v/>
      </c>
      <c r="W14" s="74" t="str">
        <f t="shared" si="7"/>
        <v/>
      </c>
      <c r="X14" s="74" t="str">
        <f t="shared" si="7"/>
        <v/>
      </c>
      <c r="Y14" s="74" t="str">
        <f t="shared" si="7"/>
        <v/>
      </c>
      <c r="Z14" s="74" t="str">
        <f t="shared" si="7"/>
        <v/>
      </c>
      <c r="AA14" s="74" t="str">
        <f t="shared" si="7"/>
        <v/>
      </c>
      <c r="AB14" s="74" t="str">
        <f t="shared" si="7"/>
        <v/>
      </c>
      <c r="AC14" s="74" t="str">
        <f t="shared" si="7"/>
        <v/>
      </c>
      <c r="AD14" s="74" t="str">
        <f t="shared" si="7"/>
        <v/>
      </c>
      <c r="AE14" s="74" t="str">
        <f t="shared" si="8"/>
        <v/>
      </c>
      <c r="AF14" s="74" t="str">
        <f t="shared" si="8"/>
        <v/>
      </c>
      <c r="AG14" s="74" t="str">
        <f t="shared" si="8"/>
        <v/>
      </c>
      <c r="AH14" s="74" t="str">
        <f t="shared" si="8"/>
        <v/>
      </c>
      <c r="AI14" s="74" t="str">
        <f t="shared" si="8"/>
        <v/>
      </c>
      <c r="AJ14" s="74" t="str">
        <f t="shared" si="8"/>
        <v/>
      </c>
      <c r="AK14" s="74" t="str">
        <f t="shared" si="8"/>
        <v/>
      </c>
      <c r="AL14" s="74" t="str">
        <f t="shared" si="8"/>
        <v/>
      </c>
      <c r="AM14" s="74" t="str">
        <f t="shared" si="8"/>
        <v/>
      </c>
      <c r="AN14" s="74" t="str">
        <f t="shared" si="8"/>
        <v/>
      </c>
      <c r="AO14" s="74" t="str">
        <f t="shared" si="9"/>
        <v/>
      </c>
      <c r="AP14" s="74" t="str">
        <f t="shared" si="9"/>
        <v/>
      </c>
      <c r="AQ14" s="74" t="str">
        <f t="shared" si="9"/>
        <v/>
      </c>
      <c r="AR14" s="74" t="str">
        <f t="shared" si="9"/>
        <v/>
      </c>
      <c r="AS14" s="74" t="str">
        <f t="shared" si="9"/>
        <v/>
      </c>
      <c r="AT14" s="74" t="str">
        <f t="shared" si="9"/>
        <v/>
      </c>
      <c r="AU14" s="74" t="str">
        <f t="shared" si="9"/>
        <v/>
      </c>
      <c r="AV14" s="74" t="str">
        <f t="shared" si="9"/>
        <v/>
      </c>
      <c r="AW14" s="74" t="str">
        <f t="shared" si="9"/>
        <v/>
      </c>
      <c r="AX14" s="74" t="str">
        <f t="shared" si="9"/>
        <v/>
      </c>
    </row>
    <row r="15" spans="1:51" ht="20.25" customHeight="1" x14ac:dyDescent="0.15">
      <c r="C15" s="57">
        <f t="shared" si="1"/>
        <v>11</v>
      </c>
      <c r="D15" s="58" t="s">
        <v>23</v>
      </c>
      <c r="E15" s="59" t="s">
        <v>30</v>
      </c>
      <c r="F15" s="60"/>
      <c r="G15" s="61" t="str">
        <f>IFERROR(INDEX(Settings!$O$5:$O$204,MATCH(team_member,Settings!$M$5:$M$204,0)),"")</f>
        <v/>
      </c>
      <c r="H15" s="62"/>
      <c r="I15" s="63"/>
      <c r="J15" s="64"/>
      <c r="K15" s="65"/>
      <c r="L15" s="66"/>
      <c r="M15" s="67" t="str">
        <f t="shared" si="2"/>
        <v/>
      </c>
      <c r="N15" s="68" t="str">
        <f t="shared" si="3"/>
        <v/>
      </c>
      <c r="O15" s="66"/>
      <c r="P15" s="79"/>
      <c r="Q15" s="76"/>
      <c r="R15" s="77"/>
      <c r="S15" s="78" t="str">
        <f>IF(OR(Table1[[#This Row],[Estim. budget]]="",Table1[[#This Row],[Actual budget]]=""),"",Table1[[#This Row],[Estim. budget]]-Table1[[#This Row],[Actual budget]])</f>
        <v/>
      </c>
      <c r="T15" s="73"/>
      <c r="U15" s="74" t="str">
        <f t="shared" si="7"/>
        <v/>
      </c>
      <c r="V15" s="74" t="str">
        <f t="shared" si="7"/>
        <v/>
      </c>
      <c r="W15" s="74" t="str">
        <f t="shared" si="7"/>
        <v/>
      </c>
      <c r="X15" s="74" t="str">
        <f t="shared" si="7"/>
        <v/>
      </c>
      <c r="Y15" s="74" t="str">
        <f t="shared" si="7"/>
        <v/>
      </c>
      <c r="Z15" s="74" t="str">
        <f t="shared" si="7"/>
        <v/>
      </c>
      <c r="AA15" s="74" t="str">
        <f t="shared" si="7"/>
        <v/>
      </c>
      <c r="AB15" s="74" t="str">
        <f t="shared" si="7"/>
        <v/>
      </c>
      <c r="AC15" s="74" t="str">
        <f t="shared" si="7"/>
        <v/>
      </c>
      <c r="AD15" s="74" t="str">
        <f t="shared" si="7"/>
        <v/>
      </c>
      <c r="AE15" s="74" t="str">
        <f t="shared" si="8"/>
        <v/>
      </c>
      <c r="AF15" s="74" t="str">
        <f t="shared" si="8"/>
        <v/>
      </c>
      <c r="AG15" s="74" t="str">
        <f t="shared" si="8"/>
        <v/>
      </c>
      <c r="AH15" s="74" t="str">
        <f t="shared" si="8"/>
        <v/>
      </c>
      <c r="AI15" s="74" t="str">
        <f t="shared" si="8"/>
        <v/>
      </c>
      <c r="AJ15" s="74" t="str">
        <f t="shared" si="8"/>
        <v/>
      </c>
      <c r="AK15" s="74" t="str">
        <f t="shared" si="8"/>
        <v/>
      </c>
      <c r="AL15" s="74" t="str">
        <f t="shared" si="8"/>
        <v/>
      </c>
      <c r="AM15" s="74" t="str">
        <f t="shared" si="8"/>
        <v/>
      </c>
      <c r="AN15" s="74" t="str">
        <f t="shared" si="8"/>
        <v/>
      </c>
      <c r="AO15" s="74" t="str">
        <f t="shared" si="9"/>
        <v/>
      </c>
      <c r="AP15" s="74" t="str">
        <f t="shared" si="9"/>
        <v/>
      </c>
      <c r="AQ15" s="74" t="str">
        <f t="shared" si="9"/>
        <v/>
      </c>
      <c r="AR15" s="74" t="str">
        <f t="shared" si="9"/>
        <v/>
      </c>
      <c r="AS15" s="74" t="str">
        <f t="shared" si="9"/>
        <v/>
      </c>
      <c r="AT15" s="74" t="str">
        <f t="shared" si="9"/>
        <v/>
      </c>
      <c r="AU15" s="74" t="str">
        <f t="shared" si="9"/>
        <v/>
      </c>
      <c r="AV15" s="74" t="str">
        <f t="shared" si="9"/>
        <v/>
      </c>
      <c r="AW15" s="74" t="str">
        <f t="shared" si="9"/>
        <v/>
      </c>
      <c r="AX15" s="74" t="str">
        <f t="shared" si="9"/>
        <v/>
      </c>
    </row>
    <row r="16" spans="1:51" ht="20.25" customHeight="1" x14ac:dyDescent="0.15">
      <c r="C16" s="57">
        <f t="shared" si="1"/>
        <v>12</v>
      </c>
      <c r="D16" s="58" t="s">
        <v>23</v>
      </c>
      <c r="E16" s="59" t="s">
        <v>32</v>
      </c>
      <c r="F16" s="60"/>
      <c r="G16" s="61" t="str">
        <f>IFERROR(INDEX(Settings!$O$5:$O$204,MATCH(team_member,Settings!$M$5:$M$204,0)),"")</f>
        <v/>
      </c>
      <c r="H16" s="62"/>
      <c r="I16" s="63"/>
      <c r="J16" s="64"/>
      <c r="K16" s="65"/>
      <c r="L16" s="66"/>
      <c r="M16" s="67" t="str">
        <f t="shared" si="2"/>
        <v/>
      </c>
      <c r="N16" s="68" t="str">
        <f t="shared" si="3"/>
        <v/>
      </c>
      <c r="O16" s="66"/>
      <c r="P16" s="66"/>
      <c r="Q16" s="70"/>
      <c r="R16" s="71"/>
      <c r="S16" s="72" t="str">
        <f>IF(OR(Table1[[#This Row],[Estim. budget]]="",Table1[[#This Row],[Actual budget]]=""),"",Table1[[#This Row],[Estim. budget]]-Table1[[#This Row],[Actual budget]])</f>
        <v/>
      </c>
      <c r="T16" s="73"/>
      <c r="U16" s="74" t="str">
        <f t="shared" si="7"/>
        <v/>
      </c>
      <c r="V16" s="74" t="str">
        <f t="shared" si="7"/>
        <v/>
      </c>
      <c r="W16" s="74" t="str">
        <f t="shared" si="7"/>
        <v/>
      </c>
      <c r="X16" s="74" t="str">
        <f t="shared" si="7"/>
        <v/>
      </c>
      <c r="Y16" s="74" t="str">
        <f t="shared" si="7"/>
        <v/>
      </c>
      <c r="Z16" s="74" t="str">
        <f t="shared" si="7"/>
        <v/>
      </c>
      <c r="AA16" s="74" t="str">
        <f t="shared" si="7"/>
        <v/>
      </c>
      <c r="AB16" s="74" t="str">
        <f t="shared" si="7"/>
        <v/>
      </c>
      <c r="AC16" s="74" t="str">
        <f t="shared" si="7"/>
        <v/>
      </c>
      <c r="AD16" s="74" t="str">
        <f t="shared" si="7"/>
        <v/>
      </c>
      <c r="AE16" s="74" t="str">
        <f t="shared" si="8"/>
        <v/>
      </c>
      <c r="AF16" s="74" t="str">
        <f t="shared" si="8"/>
        <v/>
      </c>
      <c r="AG16" s="74" t="str">
        <f t="shared" si="8"/>
        <v/>
      </c>
      <c r="AH16" s="74" t="str">
        <f t="shared" si="8"/>
        <v/>
      </c>
      <c r="AI16" s="74" t="str">
        <f t="shared" si="8"/>
        <v/>
      </c>
      <c r="AJ16" s="74" t="str">
        <f t="shared" si="8"/>
        <v/>
      </c>
      <c r="AK16" s="74" t="str">
        <f t="shared" si="8"/>
        <v/>
      </c>
      <c r="AL16" s="74" t="str">
        <f t="shared" si="8"/>
        <v/>
      </c>
      <c r="AM16" s="74" t="str">
        <f t="shared" si="8"/>
        <v/>
      </c>
      <c r="AN16" s="74" t="str">
        <f t="shared" si="8"/>
        <v/>
      </c>
      <c r="AO16" s="74" t="str">
        <f t="shared" si="9"/>
        <v/>
      </c>
      <c r="AP16" s="74" t="str">
        <f t="shared" si="9"/>
        <v/>
      </c>
      <c r="AQ16" s="74" t="str">
        <f t="shared" si="9"/>
        <v/>
      </c>
      <c r="AR16" s="74" t="str">
        <f t="shared" si="9"/>
        <v/>
      </c>
      <c r="AS16" s="74" t="str">
        <f t="shared" si="9"/>
        <v/>
      </c>
      <c r="AT16" s="74" t="str">
        <f t="shared" si="9"/>
        <v/>
      </c>
      <c r="AU16" s="74" t="str">
        <f t="shared" si="9"/>
        <v/>
      </c>
      <c r="AV16" s="74" t="str">
        <f t="shared" si="9"/>
        <v/>
      </c>
      <c r="AW16" s="74" t="str">
        <f t="shared" si="9"/>
        <v/>
      </c>
      <c r="AX16" s="74" t="str">
        <f t="shared" si="9"/>
        <v/>
      </c>
    </row>
    <row r="17" spans="3:50" ht="20.25" customHeight="1" x14ac:dyDescent="0.15">
      <c r="C17" s="57">
        <f t="shared" si="1"/>
        <v>13</v>
      </c>
      <c r="D17" s="58" t="s">
        <v>36</v>
      </c>
      <c r="E17" s="59" t="s">
        <v>40</v>
      </c>
      <c r="F17" s="60"/>
      <c r="G17" s="61" t="str">
        <f>IFERROR(INDEX(Settings!$O$5:$O$204,MATCH(team_member,Settings!$M$5:$M$204,0)),"")</f>
        <v/>
      </c>
      <c r="H17" s="62"/>
      <c r="I17" s="63"/>
      <c r="J17" s="64"/>
      <c r="K17" s="65"/>
      <c r="L17" s="66"/>
      <c r="M17" s="67" t="str">
        <f t="shared" si="2"/>
        <v/>
      </c>
      <c r="N17" s="68" t="str">
        <f t="shared" si="3"/>
        <v/>
      </c>
      <c r="O17" s="66"/>
      <c r="P17" s="66"/>
      <c r="Q17" s="70"/>
      <c r="R17" s="71"/>
      <c r="S17" s="72" t="str">
        <f>IF(OR(Table1[[#This Row],[Estim. budget]]="",Table1[[#This Row],[Actual budget]]=""),"",Table1[[#This Row],[Estim. budget]]-Table1[[#This Row],[Actual budget]])</f>
        <v/>
      </c>
      <c r="T17" s="73"/>
      <c r="U17" s="74" t="str">
        <f t="shared" si="7"/>
        <v/>
      </c>
      <c r="V17" s="74" t="str">
        <f t="shared" si="7"/>
        <v/>
      </c>
      <c r="W17" s="74" t="str">
        <f t="shared" si="7"/>
        <v/>
      </c>
      <c r="X17" s="74" t="str">
        <f t="shared" si="7"/>
        <v/>
      </c>
      <c r="Y17" s="74" t="str">
        <f t="shared" si="7"/>
        <v/>
      </c>
      <c r="Z17" s="74" t="str">
        <f t="shared" si="7"/>
        <v/>
      </c>
      <c r="AA17" s="74" t="str">
        <f t="shared" si="7"/>
        <v/>
      </c>
      <c r="AB17" s="74" t="str">
        <f t="shared" si="7"/>
        <v/>
      </c>
      <c r="AC17" s="74" t="str">
        <f t="shared" si="7"/>
        <v/>
      </c>
      <c r="AD17" s="74" t="str">
        <f t="shared" si="7"/>
        <v/>
      </c>
      <c r="AE17" s="74" t="str">
        <f t="shared" si="8"/>
        <v/>
      </c>
      <c r="AF17" s="74" t="str">
        <f t="shared" si="8"/>
        <v/>
      </c>
      <c r="AG17" s="74" t="str">
        <f t="shared" si="8"/>
        <v/>
      </c>
      <c r="AH17" s="74" t="str">
        <f t="shared" si="8"/>
        <v/>
      </c>
      <c r="AI17" s="74" t="str">
        <f t="shared" si="8"/>
        <v/>
      </c>
      <c r="AJ17" s="74" t="str">
        <f t="shared" si="8"/>
        <v/>
      </c>
      <c r="AK17" s="74" t="str">
        <f t="shared" si="8"/>
        <v/>
      </c>
      <c r="AL17" s="74" t="str">
        <f t="shared" si="8"/>
        <v/>
      </c>
      <c r="AM17" s="74" t="str">
        <f t="shared" si="8"/>
        <v/>
      </c>
      <c r="AN17" s="74" t="str">
        <f t="shared" si="8"/>
        <v/>
      </c>
      <c r="AO17" s="74" t="str">
        <f t="shared" si="9"/>
        <v/>
      </c>
      <c r="AP17" s="74" t="str">
        <f t="shared" si="9"/>
        <v/>
      </c>
      <c r="AQ17" s="74" t="str">
        <f t="shared" si="9"/>
        <v/>
      </c>
      <c r="AR17" s="74" t="str">
        <f t="shared" si="9"/>
        <v/>
      </c>
      <c r="AS17" s="74" t="str">
        <f t="shared" si="9"/>
        <v/>
      </c>
      <c r="AT17" s="74" t="str">
        <f t="shared" si="9"/>
        <v/>
      </c>
      <c r="AU17" s="74" t="str">
        <f t="shared" si="9"/>
        <v/>
      </c>
      <c r="AV17" s="74" t="str">
        <f t="shared" si="9"/>
        <v/>
      </c>
      <c r="AW17" s="74" t="str">
        <f t="shared" si="9"/>
        <v/>
      </c>
      <c r="AX17" s="74" t="str">
        <f t="shared" si="9"/>
        <v/>
      </c>
    </row>
    <row r="18" spans="3:50" ht="20.25" customHeight="1" x14ac:dyDescent="0.15">
      <c r="C18" s="57">
        <f t="shared" si="1"/>
        <v>14</v>
      </c>
      <c r="D18" s="58"/>
      <c r="E18" s="59"/>
      <c r="F18" s="60"/>
      <c r="G18" s="61" t="str">
        <f>IFERROR(INDEX(Settings!$O$5:$O$204,MATCH(team_member,Settings!$M$5:$M$204,0)),"")</f>
        <v/>
      </c>
      <c r="H18" s="62"/>
      <c r="I18" s="63"/>
      <c r="J18" s="64"/>
      <c r="K18" s="65"/>
      <c r="L18" s="66"/>
      <c r="M18" s="67" t="str">
        <f t="shared" si="2"/>
        <v/>
      </c>
      <c r="N18" s="68" t="str">
        <f t="shared" si="3"/>
        <v/>
      </c>
      <c r="O18" s="66"/>
      <c r="P18" s="66"/>
      <c r="Q18" s="70"/>
      <c r="R18" s="71"/>
      <c r="S18" s="72" t="str">
        <f>IF(OR(Table1[[#This Row],[Estim. budget]]="",Table1[[#This Row],[Actual budget]]=""),"",Table1[[#This Row],[Estim. budget]]-Table1[[#This Row],[Actual budget]])</f>
        <v/>
      </c>
      <c r="T18" s="73"/>
      <c r="U18" s="74" t="str">
        <f t="shared" si="7"/>
        <v/>
      </c>
      <c r="V18" s="74" t="str">
        <f t="shared" si="7"/>
        <v/>
      </c>
      <c r="W18" s="74" t="str">
        <f t="shared" si="7"/>
        <v/>
      </c>
      <c r="X18" s="74" t="str">
        <f t="shared" si="7"/>
        <v/>
      </c>
      <c r="Y18" s="74" t="str">
        <f t="shared" si="7"/>
        <v/>
      </c>
      <c r="Z18" s="74" t="str">
        <f t="shared" si="7"/>
        <v/>
      </c>
      <c r="AA18" s="74" t="str">
        <f t="shared" si="7"/>
        <v/>
      </c>
      <c r="AB18" s="74" t="str">
        <f t="shared" si="7"/>
        <v/>
      </c>
      <c r="AC18" s="74" t="str">
        <f t="shared" si="7"/>
        <v/>
      </c>
      <c r="AD18" s="74" t="str">
        <f t="shared" si="7"/>
        <v/>
      </c>
      <c r="AE18" s="74" t="str">
        <f t="shared" si="8"/>
        <v/>
      </c>
      <c r="AF18" s="74" t="str">
        <f t="shared" si="8"/>
        <v/>
      </c>
      <c r="AG18" s="74" t="str">
        <f t="shared" si="8"/>
        <v/>
      </c>
      <c r="AH18" s="74" t="str">
        <f t="shared" si="8"/>
        <v/>
      </c>
      <c r="AI18" s="74" t="str">
        <f t="shared" si="8"/>
        <v/>
      </c>
      <c r="AJ18" s="74" t="str">
        <f t="shared" si="8"/>
        <v/>
      </c>
      <c r="AK18" s="74" t="str">
        <f t="shared" si="8"/>
        <v/>
      </c>
      <c r="AL18" s="74" t="str">
        <f t="shared" si="8"/>
        <v/>
      </c>
      <c r="AM18" s="74" t="str">
        <f t="shared" si="8"/>
        <v/>
      </c>
      <c r="AN18" s="74" t="str">
        <f t="shared" si="8"/>
        <v/>
      </c>
      <c r="AO18" s="74" t="str">
        <f t="shared" si="9"/>
        <v/>
      </c>
      <c r="AP18" s="74" t="str">
        <f t="shared" si="9"/>
        <v/>
      </c>
      <c r="AQ18" s="74" t="str">
        <f t="shared" si="9"/>
        <v/>
      </c>
      <c r="AR18" s="74" t="str">
        <f t="shared" si="9"/>
        <v/>
      </c>
      <c r="AS18" s="74" t="str">
        <f t="shared" si="9"/>
        <v/>
      </c>
      <c r="AT18" s="74" t="str">
        <f t="shared" si="9"/>
        <v/>
      </c>
      <c r="AU18" s="74" t="str">
        <f t="shared" si="9"/>
        <v/>
      </c>
      <c r="AV18" s="74" t="str">
        <f t="shared" si="9"/>
        <v/>
      </c>
      <c r="AW18" s="74" t="str">
        <f t="shared" si="9"/>
        <v/>
      </c>
      <c r="AX18" s="74" t="str">
        <f t="shared" si="9"/>
        <v/>
      </c>
    </row>
    <row r="19" spans="3:50" ht="20.25" customHeight="1" x14ac:dyDescent="0.15">
      <c r="C19" s="57">
        <f t="shared" si="1"/>
        <v>15</v>
      </c>
      <c r="D19" s="58"/>
      <c r="E19" s="59"/>
      <c r="F19" s="60"/>
      <c r="G19" s="61" t="str">
        <f>IFERROR(INDEX(Settings!$O$5:$O$204,MATCH(team_member,Settings!$M$5:$M$204,0)),"")</f>
        <v/>
      </c>
      <c r="H19" s="62"/>
      <c r="I19" s="63"/>
      <c r="J19" s="64"/>
      <c r="K19" s="65"/>
      <c r="L19" s="66"/>
      <c r="M19" s="67" t="str">
        <f t="shared" si="2"/>
        <v/>
      </c>
      <c r="N19" s="68" t="str">
        <f t="shared" si="3"/>
        <v/>
      </c>
      <c r="O19" s="66"/>
      <c r="P19" s="66"/>
      <c r="Q19" s="70"/>
      <c r="R19" s="71"/>
      <c r="S19" s="72" t="str">
        <f>IF(OR(Table1[[#This Row],[Estim. budget]]="",Table1[[#This Row],[Actual budget]]=""),"",Table1[[#This Row],[Estim. budget]]-Table1[[#This Row],[Actual budget]])</f>
        <v/>
      </c>
      <c r="T19" s="73"/>
      <c r="U19" s="74" t="str">
        <f t="shared" si="7"/>
        <v/>
      </c>
      <c r="V19" s="74" t="str">
        <f t="shared" si="7"/>
        <v/>
      </c>
      <c r="W19" s="74" t="str">
        <f t="shared" si="7"/>
        <v/>
      </c>
      <c r="X19" s="74" t="str">
        <f t="shared" si="7"/>
        <v/>
      </c>
      <c r="Y19" s="74" t="str">
        <f t="shared" si="7"/>
        <v/>
      </c>
      <c r="Z19" s="74" t="str">
        <f t="shared" si="7"/>
        <v/>
      </c>
      <c r="AA19" s="74" t="str">
        <f t="shared" si="7"/>
        <v/>
      </c>
      <c r="AB19" s="74" t="str">
        <f t="shared" si="7"/>
        <v/>
      </c>
      <c r="AC19" s="74" t="str">
        <f t="shared" si="7"/>
        <v/>
      </c>
      <c r="AD19" s="74" t="str">
        <f t="shared" si="7"/>
        <v/>
      </c>
      <c r="AE19" s="74" t="str">
        <f t="shared" si="8"/>
        <v/>
      </c>
      <c r="AF19" s="74" t="str">
        <f t="shared" si="8"/>
        <v/>
      </c>
      <c r="AG19" s="74" t="str">
        <f t="shared" si="8"/>
        <v/>
      </c>
      <c r="AH19" s="74" t="str">
        <f t="shared" si="8"/>
        <v/>
      </c>
      <c r="AI19" s="74" t="str">
        <f t="shared" si="8"/>
        <v/>
      </c>
      <c r="AJ19" s="74" t="str">
        <f t="shared" si="8"/>
        <v/>
      </c>
      <c r="AK19" s="74" t="str">
        <f t="shared" si="8"/>
        <v/>
      </c>
      <c r="AL19" s="74" t="str">
        <f t="shared" si="8"/>
        <v/>
      </c>
      <c r="AM19" s="74" t="str">
        <f t="shared" si="8"/>
        <v/>
      </c>
      <c r="AN19" s="74" t="str">
        <f t="shared" si="8"/>
        <v/>
      </c>
      <c r="AO19" s="74" t="str">
        <f t="shared" si="9"/>
        <v/>
      </c>
      <c r="AP19" s="74" t="str">
        <f t="shared" si="9"/>
        <v/>
      </c>
      <c r="AQ19" s="74" t="str">
        <f t="shared" si="9"/>
        <v/>
      </c>
      <c r="AR19" s="74" t="str">
        <f t="shared" si="9"/>
        <v/>
      </c>
      <c r="AS19" s="74" t="str">
        <f t="shared" si="9"/>
        <v/>
      </c>
      <c r="AT19" s="74" t="str">
        <f t="shared" si="9"/>
        <v/>
      </c>
      <c r="AU19" s="74" t="str">
        <f t="shared" si="9"/>
        <v/>
      </c>
      <c r="AV19" s="74" t="str">
        <f t="shared" si="9"/>
        <v/>
      </c>
      <c r="AW19" s="74" t="str">
        <f t="shared" si="9"/>
        <v/>
      </c>
      <c r="AX19" s="74" t="str">
        <f t="shared" si="9"/>
        <v/>
      </c>
    </row>
    <row r="20" spans="3:50" ht="20.25" customHeight="1" x14ac:dyDescent="0.15">
      <c r="C20" s="57">
        <f t="shared" si="1"/>
        <v>16</v>
      </c>
      <c r="D20" s="58"/>
      <c r="E20" s="59"/>
      <c r="F20" s="60"/>
      <c r="G20" s="61" t="str">
        <f>IFERROR(INDEX(Settings!$O$5:$O$204,MATCH(team_member,Settings!$M$5:$M$204,0)),"")</f>
        <v/>
      </c>
      <c r="H20" s="62"/>
      <c r="I20" s="63"/>
      <c r="J20" s="64"/>
      <c r="K20" s="65"/>
      <c r="L20" s="66"/>
      <c r="M20" s="67" t="str">
        <f t="shared" si="2"/>
        <v/>
      </c>
      <c r="N20" s="68" t="str">
        <f t="shared" si="3"/>
        <v/>
      </c>
      <c r="O20" s="66"/>
      <c r="P20" s="66"/>
      <c r="Q20" s="70"/>
      <c r="R20" s="71"/>
      <c r="S20" s="72" t="str">
        <f>IF(OR(Table1[[#This Row],[Estim. budget]]="",Table1[[#This Row],[Actual budget]]=""),"",Table1[[#This Row],[Estim. budget]]-Table1[[#This Row],[Actual budget]])</f>
        <v/>
      </c>
      <c r="T20" s="73"/>
      <c r="U20" s="74" t="str">
        <f t="shared" si="7"/>
        <v/>
      </c>
      <c r="V20" s="74" t="str">
        <f t="shared" si="7"/>
        <v/>
      </c>
      <c r="W20" s="74" t="str">
        <f t="shared" si="7"/>
        <v/>
      </c>
      <c r="X20" s="74" t="str">
        <f t="shared" si="7"/>
        <v/>
      </c>
      <c r="Y20" s="74" t="str">
        <f t="shared" si="7"/>
        <v/>
      </c>
      <c r="Z20" s="74" t="str">
        <f t="shared" si="7"/>
        <v/>
      </c>
      <c r="AA20" s="74" t="str">
        <f t="shared" si="7"/>
        <v/>
      </c>
      <c r="AB20" s="74" t="str">
        <f t="shared" si="7"/>
        <v/>
      </c>
      <c r="AC20" s="74" t="str">
        <f t="shared" si="7"/>
        <v/>
      </c>
      <c r="AD20" s="74" t="str">
        <f t="shared" si="7"/>
        <v/>
      </c>
      <c r="AE20" s="74" t="str">
        <f t="shared" si="8"/>
        <v/>
      </c>
      <c r="AF20" s="74" t="str">
        <f t="shared" si="8"/>
        <v/>
      </c>
      <c r="AG20" s="74" t="str">
        <f t="shared" si="8"/>
        <v/>
      </c>
      <c r="AH20" s="74" t="str">
        <f t="shared" si="8"/>
        <v/>
      </c>
      <c r="AI20" s="74" t="str">
        <f t="shared" si="8"/>
        <v/>
      </c>
      <c r="AJ20" s="74" t="str">
        <f t="shared" si="8"/>
        <v/>
      </c>
      <c r="AK20" s="74" t="str">
        <f t="shared" si="8"/>
        <v/>
      </c>
      <c r="AL20" s="74" t="str">
        <f t="shared" si="8"/>
        <v/>
      </c>
      <c r="AM20" s="74" t="str">
        <f t="shared" si="8"/>
        <v/>
      </c>
      <c r="AN20" s="74" t="str">
        <f t="shared" si="8"/>
        <v/>
      </c>
      <c r="AO20" s="74" t="str">
        <f t="shared" si="9"/>
        <v/>
      </c>
      <c r="AP20" s="74" t="str">
        <f t="shared" si="9"/>
        <v/>
      </c>
      <c r="AQ20" s="74" t="str">
        <f t="shared" si="9"/>
        <v/>
      </c>
      <c r="AR20" s="74" t="str">
        <f t="shared" si="9"/>
        <v/>
      </c>
      <c r="AS20" s="74" t="str">
        <f t="shared" si="9"/>
        <v/>
      </c>
      <c r="AT20" s="74" t="str">
        <f t="shared" si="9"/>
        <v/>
      </c>
      <c r="AU20" s="74" t="str">
        <f t="shared" si="9"/>
        <v/>
      </c>
      <c r="AV20" s="74" t="str">
        <f t="shared" si="9"/>
        <v/>
      </c>
      <c r="AW20" s="74" t="str">
        <f t="shared" si="9"/>
        <v/>
      </c>
      <c r="AX20" s="74" t="str">
        <f t="shared" si="9"/>
        <v/>
      </c>
    </row>
    <row r="21" spans="3:50" ht="20.25" customHeight="1" x14ac:dyDescent="0.15">
      <c r="C21" s="57">
        <f t="shared" si="1"/>
        <v>17</v>
      </c>
      <c r="D21" s="58"/>
      <c r="E21" s="59"/>
      <c r="F21" s="60"/>
      <c r="G21" s="61" t="str">
        <f>IFERROR(INDEX(Settings!$O$5:$O$204,MATCH(team_member,Settings!$M$5:$M$204,0)),"")</f>
        <v/>
      </c>
      <c r="H21" s="62"/>
      <c r="I21" s="63"/>
      <c r="J21" s="64"/>
      <c r="K21" s="65"/>
      <c r="L21" s="66"/>
      <c r="M21" s="67" t="str">
        <f>IF(start&lt;&gt;"",start,IF(End&lt;&gt;"", WORKDAY(Due_date, (-1)*work_days+1),""))</f>
        <v/>
      </c>
      <c r="N21" s="68" t="str">
        <f t="shared" si="3"/>
        <v/>
      </c>
      <c r="O21" s="66"/>
      <c r="P21" s="66"/>
      <c r="Q21" s="70"/>
      <c r="R21" s="71"/>
      <c r="S21" s="72" t="str">
        <f>IF(OR(Table1[[#This Row],[Estim. budget]]="",Table1[[#This Row],[Actual budget]]=""),"",Table1[[#This Row],[Estim. budget]]-Table1[[#This Row],[Actual budget]])</f>
        <v/>
      </c>
      <c r="T21" s="73"/>
      <c r="U21" s="74" t="str">
        <f t="shared" ref="U21:AD28" si="10">IF(AND(Type="m",gantt_item),"=","")</f>
        <v/>
      </c>
      <c r="V21" s="74" t="str">
        <f t="shared" si="10"/>
        <v/>
      </c>
      <c r="W21" s="74" t="str">
        <f t="shared" si="10"/>
        <v/>
      </c>
      <c r="X21" s="74" t="str">
        <f t="shared" si="10"/>
        <v/>
      </c>
      <c r="Y21" s="74" t="str">
        <f t="shared" si="10"/>
        <v/>
      </c>
      <c r="Z21" s="74" t="str">
        <f t="shared" si="10"/>
        <v/>
      </c>
      <c r="AA21" s="74" t="str">
        <f t="shared" si="10"/>
        <v/>
      </c>
      <c r="AB21" s="74" t="str">
        <f t="shared" si="10"/>
        <v/>
      </c>
      <c r="AC21" s="74" t="str">
        <f t="shared" si="10"/>
        <v/>
      </c>
      <c r="AD21" s="74" t="str">
        <f t="shared" si="10"/>
        <v/>
      </c>
      <c r="AE21" s="74" t="str">
        <f t="shared" ref="AE21:AN28" si="11">IF(AND(Type="m",gantt_item),"=","")</f>
        <v/>
      </c>
      <c r="AF21" s="74" t="str">
        <f t="shared" si="11"/>
        <v/>
      </c>
      <c r="AG21" s="74" t="str">
        <f t="shared" si="11"/>
        <v/>
      </c>
      <c r="AH21" s="74" t="str">
        <f t="shared" si="11"/>
        <v/>
      </c>
      <c r="AI21" s="74" t="str">
        <f t="shared" si="11"/>
        <v/>
      </c>
      <c r="AJ21" s="74" t="str">
        <f t="shared" si="11"/>
        <v/>
      </c>
      <c r="AK21" s="74" t="str">
        <f t="shared" si="11"/>
        <v/>
      </c>
      <c r="AL21" s="74" t="str">
        <f t="shared" si="11"/>
        <v/>
      </c>
      <c r="AM21" s="74" t="str">
        <f t="shared" si="11"/>
        <v/>
      </c>
      <c r="AN21" s="74" t="str">
        <f t="shared" si="11"/>
        <v/>
      </c>
      <c r="AO21" s="74" t="str">
        <f t="shared" ref="AO21:AX28" si="12">IF(AND(Type="m",gantt_item),"=","")</f>
        <v/>
      </c>
      <c r="AP21" s="74" t="str">
        <f t="shared" si="12"/>
        <v/>
      </c>
      <c r="AQ21" s="74" t="str">
        <f t="shared" si="12"/>
        <v/>
      </c>
      <c r="AR21" s="74" t="str">
        <f t="shared" si="12"/>
        <v/>
      </c>
      <c r="AS21" s="74" t="str">
        <f t="shared" si="12"/>
        <v/>
      </c>
      <c r="AT21" s="74" t="str">
        <f t="shared" si="12"/>
        <v/>
      </c>
      <c r="AU21" s="74" t="str">
        <f t="shared" si="12"/>
        <v/>
      </c>
      <c r="AV21" s="74" t="str">
        <f t="shared" si="12"/>
        <v/>
      </c>
      <c r="AW21" s="74" t="str">
        <f t="shared" si="12"/>
        <v/>
      </c>
      <c r="AX21" s="74" t="str">
        <f t="shared" si="12"/>
        <v/>
      </c>
    </row>
    <row r="22" spans="3:50" ht="20.25" customHeight="1" x14ac:dyDescent="0.15">
      <c r="C22" s="57">
        <f t="shared" si="1"/>
        <v>18</v>
      </c>
      <c r="D22" s="58"/>
      <c r="E22" s="59"/>
      <c r="F22" s="60"/>
      <c r="G22" s="61" t="str">
        <f>IFERROR(INDEX(Settings!$O$5:$O$204,MATCH(team_member,Settings!$M$5:$M$204,0)),"")</f>
        <v/>
      </c>
      <c r="H22" s="62"/>
      <c r="I22" s="63"/>
      <c r="J22" s="64"/>
      <c r="K22" s="65"/>
      <c r="L22" s="66"/>
      <c r="M22" s="67" t="str">
        <f t="shared" si="2"/>
        <v/>
      </c>
      <c r="N22" s="68" t="str">
        <f t="shared" si="3"/>
        <v/>
      </c>
      <c r="O22" s="66"/>
      <c r="P22" s="66"/>
      <c r="Q22" s="70"/>
      <c r="R22" s="71"/>
      <c r="S22" s="72" t="str">
        <f>IF(OR(Table1[[#This Row],[Estim. budget]]="",Table1[[#This Row],[Actual budget]]=""),"",Table1[[#This Row],[Estim. budget]]-Table1[[#This Row],[Actual budget]])</f>
        <v/>
      </c>
      <c r="T22" s="73"/>
      <c r="U22" s="74" t="str">
        <f t="shared" si="10"/>
        <v/>
      </c>
      <c r="V22" s="74" t="str">
        <f t="shared" si="10"/>
        <v/>
      </c>
      <c r="W22" s="74" t="str">
        <f t="shared" si="10"/>
        <v/>
      </c>
      <c r="X22" s="74" t="str">
        <f t="shared" si="10"/>
        <v/>
      </c>
      <c r="Y22" s="74" t="str">
        <f t="shared" si="10"/>
        <v/>
      </c>
      <c r="Z22" s="74" t="str">
        <f t="shared" si="10"/>
        <v/>
      </c>
      <c r="AA22" s="74" t="str">
        <f t="shared" si="10"/>
        <v/>
      </c>
      <c r="AB22" s="74" t="str">
        <f t="shared" si="10"/>
        <v/>
      </c>
      <c r="AC22" s="74" t="str">
        <f t="shared" si="10"/>
        <v/>
      </c>
      <c r="AD22" s="74" t="str">
        <f t="shared" si="10"/>
        <v/>
      </c>
      <c r="AE22" s="74" t="str">
        <f t="shared" si="11"/>
        <v/>
      </c>
      <c r="AF22" s="74" t="str">
        <f t="shared" si="11"/>
        <v/>
      </c>
      <c r="AG22" s="74" t="str">
        <f t="shared" si="11"/>
        <v/>
      </c>
      <c r="AH22" s="74" t="str">
        <f t="shared" si="11"/>
        <v/>
      </c>
      <c r="AI22" s="74" t="str">
        <f t="shared" si="11"/>
        <v/>
      </c>
      <c r="AJ22" s="74" t="str">
        <f t="shared" si="11"/>
        <v/>
      </c>
      <c r="AK22" s="74" t="str">
        <f t="shared" si="11"/>
        <v/>
      </c>
      <c r="AL22" s="74" t="str">
        <f t="shared" si="11"/>
        <v/>
      </c>
      <c r="AM22" s="74" t="str">
        <f t="shared" si="11"/>
        <v/>
      </c>
      <c r="AN22" s="74" t="str">
        <f t="shared" si="11"/>
        <v/>
      </c>
      <c r="AO22" s="74" t="str">
        <f t="shared" si="12"/>
        <v/>
      </c>
      <c r="AP22" s="74" t="str">
        <f t="shared" si="12"/>
        <v/>
      </c>
      <c r="AQ22" s="74" t="str">
        <f t="shared" si="12"/>
        <v/>
      </c>
      <c r="AR22" s="74" t="str">
        <f t="shared" si="12"/>
        <v/>
      </c>
      <c r="AS22" s="74" t="str">
        <f t="shared" si="12"/>
        <v/>
      </c>
      <c r="AT22" s="74" t="str">
        <f t="shared" si="12"/>
        <v/>
      </c>
      <c r="AU22" s="74" t="str">
        <f t="shared" si="12"/>
        <v/>
      </c>
      <c r="AV22" s="74" t="str">
        <f t="shared" si="12"/>
        <v/>
      </c>
      <c r="AW22" s="74" t="str">
        <f t="shared" si="12"/>
        <v/>
      </c>
      <c r="AX22" s="74" t="str">
        <f t="shared" si="12"/>
        <v/>
      </c>
    </row>
    <row r="23" spans="3:50" ht="20.25" customHeight="1" x14ac:dyDescent="0.15">
      <c r="C23" s="57">
        <f t="shared" si="1"/>
        <v>19</v>
      </c>
      <c r="D23" s="58"/>
      <c r="E23" s="59"/>
      <c r="F23" s="60"/>
      <c r="G23" s="61" t="str">
        <f>IFERROR(INDEX(Settings!$O$5:$O$204,MATCH(team_member,Settings!$M$5:$M$204,0)),"")</f>
        <v/>
      </c>
      <c r="H23" s="62"/>
      <c r="I23" s="63"/>
      <c r="J23" s="64"/>
      <c r="K23" s="65"/>
      <c r="L23" s="66"/>
      <c r="M23" s="67" t="str">
        <f t="shared" si="2"/>
        <v/>
      </c>
      <c r="N23" s="68" t="str">
        <f t="shared" si="3"/>
        <v/>
      </c>
      <c r="O23" s="66"/>
      <c r="P23" s="66"/>
      <c r="Q23" s="70"/>
      <c r="R23" s="71"/>
      <c r="S23" s="72" t="str">
        <f>IF(OR(Table1[[#This Row],[Estim. budget]]="",Table1[[#This Row],[Actual budget]]=""),"",Table1[[#This Row],[Estim. budget]]-Table1[[#This Row],[Actual budget]])</f>
        <v/>
      </c>
      <c r="T23" s="73"/>
      <c r="U23" s="74" t="str">
        <f t="shared" si="10"/>
        <v/>
      </c>
      <c r="V23" s="74" t="str">
        <f t="shared" si="10"/>
        <v/>
      </c>
      <c r="W23" s="74" t="str">
        <f t="shared" si="10"/>
        <v/>
      </c>
      <c r="X23" s="74" t="str">
        <f t="shared" si="10"/>
        <v/>
      </c>
      <c r="Y23" s="74" t="str">
        <f t="shared" si="10"/>
        <v/>
      </c>
      <c r="Z23" s="74" t="str">
        <f t="shared" si="10"/>
        <v/>
      </c>
      <c r="AA23" s="74" t="str">
        <f t="shared" si="10"/>
        <v/>
      </c>
      <c r="AB23" s="74" t="str">
        <f t="shared" si="10"/>
        <v/>
      </c>
      <c r="AC23" s="74" t="str">
        <f t="shared" si="10"/>
        <v/>
      </c>
      <c r="AD23" s="74" t="str">
        <f t="shared" si="10"/>
        <v/>
      </c>
      <c r="AE23" s="74" t="str">
        <f t="shared" si="11"/>
        <v/>
      </c>
      <c r="AF23" s="74" t="str">
        <f t="shared" si="11"/>
        <v/>
      </c>
      <c r="AG23" s="74" t="str">
        <f t="shared" si="11"/>
        <v/>
      </c>
      <c r="AH23" s="74" t="str">
        <f t="shared" si="11"/>
        <v/>
      </c>
      <c r="AI23" s="74" t="str">
        <f t="shared" si="11"/>
        <v/>
      </c>
      <c r="AJ23" s="74" t="str">
        <f t="shared" si="11"/>
        <v/>
      </c>
      <c r="AK23" s="74" t="str">
        <f t="shared" si="11"/>
        <v/>
      </c>
      <c r="AL23" s="74" t="str">
        <f t="shared" si="11"/>
        <v/>
      </c>
      <c r="AM23" s="74" t="str">
        <f t="shared" si="11"/>
        <v/>
      </c>
      <c r="AN23" s="74" t="str">
        <f t="shared" si="11"/>
        <v/>
      </c>
      <c r="AO23" s="74" t="str">
        <f t="shared" si="12"/>
        <v/>
      </c>
      <c r="AP23" s="74" t="str">
        <f t="shared" si="12"/>
        <v/>
      </c>
      <c r="AQ23" s="74" t="str">
        <f t="shared" si="12"/>
        <v/>
      </c>
      <c r="AR23" s="74" t="str">
        <f t="shared" si="12"/>
        <v/>
      </c>
      <c r="AS23" s="74" t="str">
        <f t="shared" si="12"/>
        <v/>
      </c>
      <c r="AT23" s="74" t="str">
        <f t="shared" si="12"/>
        <v/>
      </c>
      <c r="AU23" s="74" t="str">
        <f t="shared" si="12"/>
        <v/>
      </c>
      <c r="AV23" s="74" t="str">
        <f t="shared" si="12"/>
        <v/>
      </c>
      <c r="AW23" s="74" t="str">
        <f t="shared" si="12"/>
        <v/>
      </c>
      <c r="AX23" s="74" t="str">
        <f t="shared" si="12"/>
        <v/>
      </c>
    </row>
    <row r="24" spans="3:50" ht="20.25" customHeight="1" x14ac:dyDescent="0.15">
      <c r="C24" s="57">
        <f t="shared" si="1"/>
        <v>20</v>
      </c>
      <c r="D24" s="58"/>
      <c r="E24" s="59"/>
      <c r="F24" s="60"/>
      <c r="G24" s="61" t="str">
        <f>IFERROR(INDEX(Settings!$O$5:$O$204,MATCH(team_member,Settings!$M$5:$M$204,0)),"")</f>
        <v/>
      </c>
      <c r="H24" s="62"/>
      <c r="I24" s="63"/>
      <c r="J24" s="64"/>
      <c r="K24" s="65"/>
      <c r="L24" s="66"/>
      <c r="M24" s="67" t="str">
        <f t="shared" si="2"/>
        <v/>
      </c>
      <c r="N24" s="68" t="str">
        <f t="shared" si="3"/>
        <v/>
      </c>
      <c r="O24" s="66"/>
      <c r="P24" s="66"/>
      <c r="Q24" s="70"/>
      <c r="R24" s="71"/>
      <c r="S24" s="72" t="str">
        <f>IF(OR(Table1[[#This Row],[Estim. budget]]="",Table1[[#This Row],[Actual budget]]=""),"",Table1[[#This Row],[Estim. budget]]-Table1[[#This Row],[Actual budget]])</f>
        <v/>
      </c>
      <c r="T24" s="73"/>
      <c r="U24" s="74" t="str">
        <f t="shared" si="10"/>
        <v/>
      </c>
      <c r="V24" s="74" t="str">
        <f t="shared" si="10"/>
        <v/>
      </c>
      <c r="W24" s="74" t="str">
        <f t="shared" si="10"/>
        <v/>
      </c>
      <c r="X24" s="74" t="str">
        <f t="shared" si="10"/>
        <v/>
      </c>
      <c r="Y24" s="74" t="str">
        <f t="shared" si="10"/>
        <v/>
      </c>
      <c r="Z24" s="74" t="str">
        <f t="shared" si="10"/>
        <v/>
      </c>
      <c r="AA24" s="74" t="str">
        <f t="shared" si="10"/>
        <v/>
      </c>
      <c r="AB24" s="74" t="str">
        <f t="shared" si="10"/>
        <v/>
      </c>
      <c r="AC24" s="74" t="str">
        <f t="shared" si="10"/>
        <v/>
      </c>
      <c r="AD24" s="74" t="str">
        <f t="shared" si="10"/>
        <v/>
      </c>
      <c r="AE24" s="74" t="str">
        <f t="shared" si="11"/>
        <v/>
      </c>
      <c r="AF24" s="74" t="str">
        <f t="shared" si="11"/>
        <v/>
      </c>
      <c r="AG24" s="74" t="str">
        <f t="shared" si="11"/>
        <v/>
      </c>
      <c r="AH24" s="74" t="str">
        <f t="shared" si="11"/>
        <v/>
      </c>
      <c r="AI24" s="74" t="str">
        <f t="shared" si="11"/>
        <v/>
      </c>
      <c r="AJ24" s="74" t="str">
        <f t="shared" si="11"/>
        <v/>
      </c>
      <c r="AK24" s="74" t="str">
        <f t="shared" si="11"/>
        <v/>
      </c>
      <c r="AL24" s="74" t="str">
        <f t="shared" si="11"/>
        <v/>
      </c>
      <c r="AM24" s="74" t="str">
        <f t="shared" si="11"/>
        <v/>
      </c>
      <c r="AN24" s="74" t="str">
        <f t="shared" si="11"/>
        <v/>
      </c>
      <c r="AO24" s="74" t="str">
        <f t="shared" si="12"/>
        <v/>
      </c>
      <c r="AP24" s="74" t="str">
        <f t="shared" si="12"/>
        <v/>
      </c>
      <c r="AQ24" s="74" t="str">
        <f t="shared" si="12"/>
        <v/>
      </c>
      <c r="AR24" s="74" t="str">
        <f t="shared" si="12"/>
        <v/>
      </c>
      <c r="AS24" s="74" t="str">
        <f t="shared" si="12"/>
        <v/>
      </c>
      <c r="AT24" s="74" t="str">
        <f t="shared" si="12"/>
        <v/>
      </c>
      <c r="AU24" s="74" t="str">
        <f t="shared" si="12"/>
        <v/>
      </c>
      <c r="AV24" s="74" t="str">
        <f t="shared" si="12"/>
        <v/>
      </c>
      <c r="AW24" s="74" t="str">
        <f t="shared" si="12"/>
        <v/>
      </c>
      <c r="AX24" s="74" t="str">
        <f t="shared" si="12"/>
        <v/>
      </c>
    </row>
    <row r="25" spans="3:50" ht="20.25" customHeight="1" x14ac:dyDescent="0.15">
      <c r="C25" s="57">
        <f t="shared" si="1"/>
        <v>21</v>
      </c>
      <c r="D25" s="58"/>
      <c r="E25" s="59"/>
      <c r="F25" s="60"/>
      <c r="G25" s="61" t="str">
        <f>IFERROR(INDEX(Settings!$O$5:$O$204,MATCH(team_member,Settings!$M$5:$M$204,0)),"")</f>
        <v/>
      </c>
      <c r="H25" s="62"/>
      <c r="I25" s="63"/>
      <c r="J25" s="64"/>
      <c r="K25" s="65"/>
      <c r="L25" s="66"/>
      <c r="M25" s="67" t="str">
        <f t="shared" si="2"/>
        <v/>
      </c>
      <c r="N25" s="68" t="str">
        <f t="shared" si="3"/>
        <v/>
      </c>
      <c r="O25" s="66"/>
      <c r="P25" s="66"/>
      <c r="Q25" s="70"/>
      <c r="R25" s="71"/>
      <c r="S25" s="72" t="str">
        <f>IF(OR(Table1[[#This Row],[Estim. budget]]="",Table1[[#This Row],[Actual budget]]=""),"",Table1[[#This Row],[Estim. budget]]-Table1[[#This Row],[Actual budget]])</f>
        <v/>
      </c>
      <c r="T25" s="73"/>
      <c r="U25" s="74" t="str">
        <f t="shared" si="10"/>
        <v/>
      </c>
      <c r="V25" s="74" t="str">
        <f t="shared" si="10"/>
        <v/>
      </c>
      <c r="W25" s="74" t="str">
        <f t="shared" si="10"/>
        <v/>
      </c>
      <c r="X25" s="74" t="str">
        <f t="shared" si="10"/>
        <v/>
      </c>
      <c r="Y25" s="74" t="str">
        <f t="shared" si="10"/>
        <v/>
      </c>
      <c r="Z25" s="74" t="str">
        <f t="shared" si="10"/>
        <v/>
      </c>
      <c r="AA25" s="74" t="str">
        <f t="shared" si="10"/>
        <v/>
      </c>
      <c r="AB25" s="74" t="str">
        <f t="shared" si="10"/>
        <v/>
      </c>
      <c r="AC25" s="74" t="str">
        <f t="shared" si="10"/>
        <v/>
      </c>
      <c r="AD25" s="74" t="str">
        <f t="shared" si="10"/>
        <v/>
      </c>
      <c r="AE25" s="74" t="str">
        <f t="shared" si="11"/>
        <v/>
      </c>
      <c r="AF25" s="74" t="str">
        <f t="shared" si="11"/>
        <v/>
      </c>
      <c r="AG25" s="74" t="str">
        <f t="shared" si="11"/>
        <v/>
      </c>
      <c r="AH25" s="74" t="str">
        <f t="shared" si="11"/>
        <v/>
      </c>
      <c r="AI25" s="74" t="str">
        <f t="shared" si="11"/>
        <v/>
      </c>
      <c r="AJ25" s="74" t="str">
        <f t="shared" si="11"/>
        <v/>
      </c>
      <c r="AK25" s="74" t="str">
        <f t="shared" si="11"/>
        <v/>
      </c>
      <c r="AL25" s="74" t="str">
        <f t="shared" si="11"/>
        <v/>
      </c>
      <c r="AM25" s="74" t="str">
        <f t="shared" si="11"/>
        <v/>
      </c>
      <c r="AN25" s="74" t="str">
        <f t="shared" si="11"/>
        <v/>
      </c>
      <c r="AO25" s="74" t="str">
        <f t="shared" si="12"/>
        <v/>
      </c>
      <c r="AP25" s="74" t="str">
        <f t="shared" si="12"/>
        <v/>
      </c>
      <c r="AQ25" s="74" t="str">
        <f t="shared" si="12"/>
        <v/>
      </c>
      <c r="AR25" s="74" t="str">
        <f t="shared" si="12"/>
        <v/>
      </c>
      <c r="AS25" s="74" t="str">
        <f t="shared" si="12"/>
        <v/>
      </c>
      <c r="AT25" s="74" t="str">
        <f t="shared" si="12"/>
        <v/>
      </c>
      <c r="AU25" s="74" t="str">
        <f t="shared" si="12"/>
        <v/>
      </c>
      <c r="AV25" s="74" t="str">
        <f t="shared" si="12"/>
        <v/>
      </c>
      <c r="AW25" s="74" t="str">
        <f t="shared" si="12"/>
        <v/>
      </c>
      <c r="AX25" s="74" t="str">
        <f t="shared" si="12"/>
        <v/>
      </c>
    </row>
    <row r="26" spans="3:50" ht="20.25" customHeight="1" x14ac:dyDescent="0.15">
      <c r="C26" s="57">
        <f t="shared" si="1"/>
        <v>22</v>
      </c>
      <c r="D26" s="58"/>
      <c r="E26" s="59"/>
      <c r="F26" s="60"/>
      <c r="G26" s="61" t="str">
        <f>IFERROR(INDEX(Settings!$O$5:$O$204,MATCH(team_member,Settings!$M$5:$M$204,0)),"")</f>
        <v/>
      </c>
      <c r="H26" s="62"/>
      <c r="I26" s="63"/>
      <c r="J26" s="64"/>
      <c r="K26" s="65"/>
      <c r="L26" s="66"/>
      <c r="M26" s="67" t="str">
        <f t="shared" si="2"/>
        <v/>
      </c>
      <c r="N26" s="68" t="str">
        <f t="shared" si="3"/>
        <v/>
      </c>
      <c r="O26" s="66"/>
      <c r="P26" s="66"/>
      <c r="Q26" s="70"/>
      <c r="R26" s="71"/>
      <c r="S26" s="72" t="str">
        <f>IF(OR(Table1[[#This Row],[Estim. budget]]="",Table1[[#This Row],[Actual budget]]=""),"",Table1[[#This Row],[Estim. budget]]-Table1[[#This Row],[Actual budget]])</f>
        <v/>
      </c>
      <c r="T26" s="73"/>
      <c r="U26" s="74" t="str">
        <f t="shared" si="10"/>
        <v/>
      </c>
      <c r="V26" s="74" t="str">
        <f t="shared" si="10"/>
        <v/>
      </c>
      <c r="W26" s="74" t="str">
        <f t="shared" si="10"/>
        <v/>
      </c>
      <c r="X26" s="74" t="str">
        <f t="shared" si="10"/>
        <v/>
      </c>
      <c r="Y26" s="74" t="str">
        <f t="shared" si="10"/>
        <v/>
      </c>
      <c r="Z26" s="74" t="str">
        <f t="shared" si="10"/>
        <v/>
      </c>
      <c r="AA26" s="74" t="str">
        <f t="shared" si="10"/>
        <v/>
      </c>
      <c r="AB26" s="74" t="str">
        <f t="shared" si="10"/>
        <v/>
      </c>
      <c r="AC26" s="74" t="str">
        <f t="shared" si="10"/>
        <v/>
      </c>
      <c r="AD26" s="74" t="str">
        <f t="shared" si="10"/>
        <v/>
      </c>
      <c r="AE26" s="74" t="str">
        <f t="shared" si="11"/>
        <v/>
      </c>
      <c r="AF26" s="74" t="str">
        <f t="shared" si="11"/>
        <v/>
      </c>
      <c r="AG26" s="74" t="str">
        <f t="shared" si="11"/>
        <v/>
      </c>
      <c r="AH26" s="74" t="str">
        <f t="shared" si="11"/>
        <v/>
      </c>
      <c r="AI26" s="74" t="str">
        <f t="shared" si="11"/>
        <v/>
      </c>
      <c r="AJ26" s="74" t="str">
        <f t="shared" si="11"/>
        <v/>
      </c>
      <c r="AK26" s="74" t="str">
        <f t="shared" si="11"/>
        <v/>
      </c>
      <c r="AL26" s="74" t="str">
        <f t="shared" si="11"/>
        <v/>
      </c>
      <c r="AM26" s="74" t="str">
        <f t="shared" si="11"/>
        <v/>
      </c>
      <c r="AN26" s="74" t="str">
        <f t="shared" si="11"/>
        <v/>
      </c>
      <c r="AO26" s="74" t="str">
        <f t="shared" si="12"/>
        <v/>
      </c>
      <c r="AP26" s="74" t="str">
        <f t="shared" si="12"/>
        <v/>
      </c>
      <c r="AQ26" s="74" t="str">
        <f t="shared" si="12"/>
        <v/>
      </c>
      <c r="AR26" s="74" t="str">
        <f t="shared" si="12"/>
        <v/>
      </c>
      <c r="AS26" s="74" t="str">
        <f t="shared" si="12"/>
        <v/>
      </c>
      <c r="AT26" s="74" t="str">
        <f t="shared" si="12"/>
        <v/>
      </c>
      <c r="AU26" s="74" t="str">
        <f t="shared" si="12"/>
        <v/>
      </c>
      <c r="AV26" s="74" t="str">
        <f t="shared" si="12"/>
        <v/>
      </c>
      <c r="AW26" s="74" t="str">
        <f t="shared" si="12"/>
        <v/>
      </c>
      <c r="AX26" s="74" t="str">
        <f t="shared" si="12"/>
        <v/>
      </c>
    </row>
    <row r="27" spans="3:50" ht="20.25" customHeight="1" x14ac:dyDescent="0.15">
      <c r="C27" s="57">
        <f t="shared" si="1"/>
        <v>23</v>
      </c>
      <c r="D27" s="58"/>
      <c r="E27" s="59"/>
      <c r="F27" s="60"/>
      <c r="G27" s="61" t="str">
        <f>IFERROR(INDEX(Settings!$O$5:$O$204,MATCH(team_member,Settings!$M$5:$M$204,0)),"")</f>
        <v/>
      </c>
      <c r="H27" s="62"/>
      <c r="I27" s="63"/>
      <c r="J27" s="64"/>
      <c r="K27" s="65"/>
      <c r="L27" s="66"/>
      <c r="M27" s="67" t="str">
        <f t="shared" si="2"/>
        <v/>
      </c>
      <c r="N27" s="68" t="str">
        <f t="shared" si="3"/>
        <v/>
      </c>
      <c r="O27" s="66"/>
      <c r="P27" s="66"/>
      <c r="Q27" s="70"/>
      <c r="R27" s="71"/>
      <c r="S27" s="72" t="str">
        <f>IF(OR(Table1[[#This Row],[Estim. budget]]="",Table1[[#This Row],[Actual budget]]=""),"",Table1[[#This Row],[Estim. budget]]-Table1[[#This Row],[Actual budget]])</f>
        <v/>
      </c>
      <c r="T27" s="73"/>
      <c r="U27" s="74" t="str">
        <f t="shared" si="10"/>
        <v/>
      </c>
      <c r="V27" s="74" t="str">
        <f t="shared" si="10"/>
        <v/>
      </c>
      <c r="W27" s="74" t="str">
        <f t="shared" si="10"/>
        <v/>
      </c>
      <c r="X27" s="74" t="str">
        <f t="shared" si="10"/>
        <v/>
      </c>
      <c r="Y27" s="74" t="str">
        <f t="shared" si="10"/>
        <v/>
      </c>
      <c r="Z27" s="74" t="str">
        <f t="shared" si="10"/>
        <v/>
      </c>
      <c r="AA27" s="74" t="str">
        <f t="shared" si="10"/>
        <v/>
      </c>
      <c r="AB27" s="74" t="str">
        <f t="shared" si="10"/>
        <v/>
      </c>
      <c r="AC27" s="74" t="str">
        <f t="shared" si="10"/>
        <v/>
      </c>
      <c r="AD27" s="74" t="str">
        <f t="shared" si="10"/>
        <v/>
      </c>
      <c r="AE27" s="74" t="str">
        <f t="shared" si="11"/>
        <v/>
      </c>
      <c r="AF27" s="74" t="str">
        <f t="shared" si="11"/>
        <v/>
      </c>
      <c r="AG27" s="74" t="str">
        <f t="shared" si="11"/>
        <v/>
      </c>
      <c r="AH27" s="74" t="str">
        <f t="shared" si="11"/>
        <v/>
      </c>
      <c r="AI27" s="74" t="str">
        <f t="shared" si="11"/>
        <v/>
      </c>
      <c r="AJ27" s="74" t="str">
        <f t="shared" si="11"/>
        <v/>
      </c>
      <c r="AK27" s="74" t="str">
        <f t="shared" si="11"/>
        <v/>
      </c>
      <c r="AL27" s="74" t="str">
        <f t="shared" si="11"/>
        <v/>
      </c>
      <c r="AM27" s="74" t="str">
        <f t="shared" si="11"/>
        <v/>
      </c>
      <c r="AN27" s="74" t="str">
        <f t="shared" si="11"/>
        <v/>
      </c>
      <c r="AO27" s="74" t="str">
        <f t="shared" si="12"/>
        <v/>
      </c>
      <c r="AP27" s="74" t="str">
        <f t="shared" si="12"/>
        <v/>
      </c>
      <c r="AQ27" s="74" t="str">
        <f t="shared" si="12"/>
        <v/>
      </c>
      <c r="AR27" s="74" t="str">
        <f t="shared" si="12"/>
        <v/>
      </c>
      <c r="AS27" s="74" t="str">
        <f t="shared" si="12"/>
        <v/>
      </c>
      <c r="AT27" s="74" t="str">
        <f t="shared" si="12"/>
        <v/>
      </c>
      <c r="AU27" s="74" t="str">
        <f t="shared" si="12"/>
        <v/>
      </c>
      <c r="AV27" s="74" t="str">
        <f t="shared" si="12"/>
        <v/>
      </c>
      <c r="AW27" s="74" t="str">
        <f t="shared" si="12"/>
        <v/>
      </c>
      <c r="AX27" s="74" t="str">
        <f t="shared" si="12"/>
        <v/>
      </c>
    </row>
    <row r="28" spans="3:50" ht="20.25" customHeight="1" x14ac:dyDescent="0.15">
      <c r="C28" s="57">
        <f t="shared" si="1"/>
        <v>24</v>
      </c>
      <c r="D28" s="58"/>
      <c r="E28" s="59"/>
      <c r="F28" s="60"/>
      <c r="G28" s="61" t="str">
        <f>IFERROR(INDEX(Settings!$O$5:$O$204,MATCH(team_member,Settings!$M$5:$M$204,0)),"")</f>
        <v/>
      </c>
      <c r="H28" s="62"/>
      <c r="I28" s="63"/>
      <c r="J28" s="64"/>
      <c r="K28" s="65"/>
      <c r="L28" s="66"/>
      <c r="M28" s="67" t="str">
        <f t="shared" si="2"/>
        <v/>
      </c>
      <c r="N28" s="68" t="str">
        <f t="shared" si="3"/>
        <v/>
      </c>
      <c r="O28" s="66"/>
      <c r="P28" s="66"/>
      <c r="Q28" s="70"/>
      <c r="R28" s="71"/>
      <c r="S28" s="72" t="str">
        <f>IF(OR(Table1[[#This Row],[Estim. budget]]="",Table1[[#This Row],[Actual budget]]=""),"",Table1[[#This Row],[Estim. budget]]-Table1[[#This Row],[Actual budget]])</f>
        <v/>
      </c>
      <c r="T28" s="73"/>
      <c r="U28" s="74" t="str">
        <f t="shared" si="10"/>
        <v/>
      </c>
      <c r="V28" s="74" t="str">
        <f t="shared" si="10"/>
        <v/>
      </c>
      <c r="W28" s="74" t="str">
        <f t="shared" si="10"/>
        <v/>
      </c>
      <c r="X28" s="74" t="str">
        <f t="shared" si="10"/>
        <v/>
      </c>
      <c r="Y28" s="74" t="str">
        <f t="shared" si="10"/>
        <v/>
      </c>
      <c r="Z28" s="74" t="str">
        <f t="shared" si="10"/>
        <v/>
      </c>
      <c r="AA28" s="74" t="str">
        <f t="shared" si="10"/>
        <v/>
      </c>
      <c r="AB28" s="74" t="str">
        <f t="shared" si="10"/>
        <v/>
      </c>
      <c r="AC28" s="74" t="str">
        <f t="shared" si="10"/>
        <v/>
      </c>
      <c r="AD28" s="74" t="str">
        <f t="shared" si="10"/>
        <v/>
      </c>
      <c r="AE28" s="74" t="str">
        <f t="shared" si="11"/>
        <v/>
      </c>
      <c r="AF28" s="74" t="str">
        <f t="shared" si="11"/>
        <v/>
      </c>
      <c r="AG28" s="74" t="str">
        <f t="shared" si="11"/>
        <v/>
      </c>
      <c r="AH28" s="74" t="str">
        <f t="shared" si="11"/>
        <v/>
      </c>
      <c r="AI28" s="74" t="str">
        <f t="shared" si="11"/>
        <v/>
      </c>
      <c r="AJ28" s="74" t="str">
        <f t="shared" si="11"/>
        <v/>
      </c>
      <c r="AK28" s="74" t="str">
        <f t="shared" si="11"/>
        <v/>
      </c>
      <c r="AL28" s="74" t="str">
        <f t="shared" si="11"/>
        <v/>
      </c>
      <c r="AM28" s="74" t="str">
        <f t="shared" si="11"/>
        <v/>
      </c>
      <c r="AN28" s="74" t="str">
        <f t="shared" si="11"/>
        <v/>
      </c>
      <c r="AO28" s="74" t="str">
        <f t="shared" si="12"/>
        <v/>
      </c>
      <c r="AP28" s="74" t="str">
        <f t="shared" si="12"/>
        <v/>
      </c>
      <c r="AQ28" s="74" t="str">
        <f t="shared" si="12"/>
        <v/>
      </c>
      <c r="AR28" s="74" t="str">
        <f t="shared" si="12"/>
        <v/>
      </c>
      <c r="AS28" s="74" t="str">
        <f t="shared" si="12"/>
        <v/>
      </c>
      <c r="AT28" s="74" t="str">
        <f t="shared" si="12"/>
        <v/>
      </c>
      <c r="AU28" s="74" t="str">
        <f t="shared" si="12"/>
        <v/>
      </c>
      <c r="AV28" s="74" t="str">
        <f t="shared" si="12"/>
        <v/>
      </c>
      <c r="AW28" s="74" t="str">
        <f t="shared" si="12"/>
        <v/>
      </c>
      <c r="AX28" s="74" t="str">
        <f t="shared" si="12"/>
        <v/>
      </c>
    </row>
    <row r="29" spans="3:50" x14ac:dyDescent="0.15">
      <c r="C29" s="57">
        <f t="shared" si="1"/>
        <v>25</v>
      </c>
      <c r="D29" s="58"/>
      <c r="E29" s="80"/>
      <c r="F29" s="81"/>
      <c r="G29" s="61" t="str">
        <f>IFERROR(INDEX(Settings!$O$5:$O$204,MATCH(team_member,Settings!$M$5:$M$204,0)),"")</f>
        <v/>
      </c>
      <c r="H29" s="82"/>
      <c r="I29" s="83"/>
      <c r="J29" s="84"/>
      <c r="K29" s="85"/>
      <c r="L29" s="86"/>
      <c r="M29" s="67" t="str">
        <f t="shared" si="2"/>
        <v/>
      </c>
      <c r="N29" s="68" t="str">
        <f t="shared" si="3"/>
        <v/>
      </c>
      <c r="O29" s="86"/>
      <c r="P29" s="86"/>
      <c r="Q29" s="70"/>
      <c r="R29" s="71"/>
      <c r="S29" s="72" t="str">
        <f>IF(OR(Table1[[#This Row],[Estim. budget]]="",Table1[[#This Row],[Actual budget]]=""),"",Table1[[#This Row],[Estim. budget]]-Table1[[#This Row],[Actual budget]])</f>
        <v/>
      </c>
    </row>
    <row r="30" spans="3:50" x14ac:dyDescent="0.15">
      <c r="E30" s="87"/>
      <c r="F30" s="87"/>
      <c r="H30" s="87"/>
      <c r="I30" s="87"/>
      <c r="J30" s="87"/>
      <c r="K30" s="87"/>
      <c r="L30" s="87"/>
      <c r="O30" s="87"/>
    </row>
  </sheetData>
  <mergeCells count="1">
    <mergeCell ref="J3:N3"/>
  </mergeCells>
  <conditionalFormatting sqref="C5:AX8 T9:AX28 C9:S30">
    <cfRule type="expression" dxfId="17" priority="2">
      <formula>Type="P"</formula>
    </cfRule>
  </conditionalFormatting>
  <conditionalFormatting sqref="E5:F29">
    <cfRule type="expression" dxfId="16" priority="17">
      <formula>OR(Type="T",Type="M")</formula>
    </cfRule>
  </conditionalFormatting>
  <conditionalFormatting sqref="K5:K29">
    <cfRule type="expression" dxfId="14" priority="10">
      <formula>start&lt;&gt;""</formula>
    </cfRule>
  </conditionalFormatting>
  <conditionalFormatting sqref="O5:O29">
    <cfRule type="dataBar" priority="4">
      <dataBar>
        <cfvo type="num" val="0"/>
        <cfvo type="num" val="1"/>
        <color rgb="FF6E90C8"/>
      </dataBar>
      <extLst>
        <ext xmlns:x14="http://schemas.microsoft.com/office/spreadsheetml/2009/9/main" uri="{B025F937-C7B1-47D3-B67F-A62EFF666E3E}">
          <x14:id>{C031E6B5-3B9A-46DC-9B20-7E39DE882EE3}</x14:id>
        </ext>
      </extLst>
    </cfRule>
  </conditionalFormatting>
  <conditionalFormatting sqref="P5:P29">
    <cfRule type="containsText" dxfId="13" priority="5" operator="containsText" text="On Hold">
      <formula>NOT(ISERROR(SEARCH("On Hold",P5)))</formula>
    </cfRule>
    <cfRule type="containsText" dxfId="12" priority="6" operator="containsText" text="Blocked">
      <formula>NOT(ISERROR(SEARCH("Blocked",P5)))</formula>
    </cfRule>
    <cfRule type="containsText" dxfId="11" priority="7" operator="containsText" text="In Review">
      <formula>NOT(ISERROR(SEARCH("In Review",P5)))</formula>
    </cfRule>
    <cfRule type="containsText" dxfId="10" priority="8" operator="containsText" text="Completed">
      <formula>NOT(ISERROR(SEARCH("Completed",P5)))</formula>
    </cfRule>
    <cfRule type="containsText" dxfId="9" priority="9" operator="containsText" text="In Progress">
      <formula>NOT(ISERROR(SEARCH("In Progress",P5)))</formula>
    </cfRule>
  </conditionalFormatting>
  <conditionalFormatting sqref="S5:S29">
    <cfRule type="cellIs" dxfId="8" priority="3" operator="lessThan">
      <formula>0</formula>
    </cfRule>
  </conditionalFormatting>
  <conditionalFormatting sqref="U3:AX3 U5:AX28">
    <cfRule type="expression" dxfId="7" priority="12">
      <formula>(WEEKDAY(gantt_date,2)&gt;WEEKDAY(next_gantt_date,2))</formula>
    </cfRule>
  </conditionalFormatting>
  <conditionalFormatting sqref="U3:AX4">
    <cfRule type="expression" dxfId="6" priority="18">
      <formula>U$3=TODAY()</formula>
    </cfRule>
  </conditionalFormatting>
  <conditionalFormatting sqref="U3:AX28">
    <cfRule type="expression" dxfId="5" priority="11">
      <formula>U$3=TODAY()</formula>
    </cfRule>
  </conditionalFormatting>
  <conditionalFormatting sqref="U4:AX4">
    <cfRule type="expression" dxfId="4" priority="19">
      <formula>U$4="F"</formula>
    </cfRule>
  </conditionalFormatting>
  <conditionalFormatting sqref="U5:AX28">
    <cfRule type="expression" dxfId="3" priority="13">
      <formula>NOT(gantt_item)</formula>
    </cfRule>
    <cfRule type="expression" dxfId="2" priority="14">
      <formula>Type="p"</formula>
    </cfRule>
    <cfRule type="expression" dxfId="1" priority="15">
      <formula>Type="t"</formula>
    </cfRule>
    <cfRule type="expression" dxfId="0" priority="16">
      <formula>Type="m"</formula>
    </cfRule>
  </conditionalFormatting>
  <dataValidations disablePrompts="1" count="2">
    <dataValidation type="list" allowBlank="1" showInputMessage="1" showErrorMessage="1" sqref="D5:D29" xr:uid="{00000000-0002-0000-0000-000000000000}">
      <formula1>"P,T,M"</formula1>
      <formula2>0</formula2>
    </dataValidation>
    <dataValidation type="list" allowBlank="1" showInputMessage="1" showErrorMessage="1" sqref="I5:I29" xr:uid="{00000000-0002-0000-0000-000001000000}">
      <formula1>"!"</formula1>
      <formula2>0</formula2>
    </dataValidation>
  </dataValidations>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B4B062CC-238D-402D-A8CA-302720BA9262}">
            <xm:f>ISNA(MATCH(team_member,Settings!$M$5:$M$204,0))</xm:f>
            <x14:dxf>
              <font>
                <color rgb="FFFF0000"/>
              </font>
            </x14:dxf>
          </x14:cfRule>
          <xm:sqref>H5:H29</xm:sqref>
        </x14:conditionalFormatting>
        <x14:conditionalFormatting xmlns:xm="http://schemas.microsoft.com/office/excel/2006/main">
          <x14:cfRule type="dataBar" id="{C031E6B5-3B9A-46DC-9B20-7E39DE882EE3}">
            <x14:dataBar>
              <x14:cfvo type="num">
                <xm:f>0</xm:f>
              </x14:cfvo>
              <x14:cfvo type="num">
                <xm:f>1</xm:f>
              </x14:cfvo>
              <x14:negativeFillColor rgb="FFFF0000"/>
              <x14:axisColor rgb="FF000000"/>
            </x14:dataBar>
          </x14:cfRule>
          <xm:sqref>O5:O29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2000000}">
          <x14:formula1>
            <xm:f>OFFSET(Settings!$M$5,,,COUNTA(Settings!$M$5:$M$204))</xm:f>
          </x14:formula1>
          <x14:formula2>
            <xm:f>0</xm:f>
          </x14:formula2>
          <xm:sqref>H5:H29</xm:sqref>
        </x14:dataValidation>
        <x14:dataValidation type="list" allowBlank="1" showInputMessage="1" showErrorMessage="1" xr:uid="{00000000-0002-0000-0000-000003000000}">
          <x14:formula1>
            <xm:f>OFFSET(Settings!$Q$4,,,COUNTA(Settings!$Q$4:$Q$14))</xm:f>
          </x14:formula1>
          <x14:formula2>
            <xm:f>0</xm:f>
          </x14:formula2>
          <xm:sqref>P5:P29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204"/>
  <sheetViews>
    <sheetView topLeftCell="C1" zoomScaleNormal="100" workbookViewId="0">
      <pane ySplit="1" topLeftCell="A2" activePane="bottomLeft" state="frozen"/>
      <selection pane="bottomLeft" activeCell="C1" sqref="A1:XFD1048576"/>
    </sheetView>
  </sheetViews>
  <sheetFormatPr baseColWidth="10" defaultColWidth="8.83203125" defaultRowHeight="14" x14ac:dyDescent="0.15"/>
  <cols>
    <col min="1" max="1" width="8.83203125" style="8"/>
    <col min="2" max="3" width="19.6640625" style="8" customWidth="1"/>
    <col min="4" max="4" width="8.83203125" style="8"/>
    <col min="5" max="5" width="18" style="8" customWidth="1"/>
    <col min="6" max="6" width="8.83203125" style="8"/>
    <col min="7" max="7" width="11.83203125" style="8" customWidth="1"/>
    <col min="8" max="8" width="8.83203125" style="8"/>
    <col min="9" max="9" width="20.5" style="8" customWidth="1"/>
    <col min="10" max="10" width="12.83203125" style="8" customWidth="1"/>
    <col min="11" max="11" width="9" style="8" customWidth="1"/>
    <col min="12" max="12" width="8.83203125" style="8"/>
    <col min="13" max="13" width="15.5" style="8" customWidth="1"/>
    <col min="14" max="14" width="20.33203125" style="8" customWidth="1"/>
    <col min="15" max="15" width="10" style="36" customWidth="1"/>
    <col min="16" max="16" width="8.83203125" style="8"/>
    <col min="17" max="17" width="17.5" style="8" customWidth="1"/>
    <col min="18" max="16384" width="8.83203125" style="8"/>
  </cols>
  <sheetData>
    <row r="1" spans="2:19" s="11" customFormat="1" ht="47.25" customHeight="1" x14ac:dyDescent="0.15">
      <c r="B1" s="17"/>
      <c r="C1" s="10" t="s">
        <v>41</v>
      </c>
      <c r="D1" s="10"/>
      <c r="F1" s="10"/>
      <c r="L1" s="12"/>
      <c r="N1" s="13"/>
      <c r="O1" s="14"/>
      <c r="P1" s="18"/>
      <c r="Q1" s="18"/>
      <c r="R1" s="18"/>
      <c r="S1" s="18"/>
    </row>
    <row r="3" spans="2:19" x14ac:dyDescent="0.15">
      <c r="B3" s="89" t="s">
        <v>42</v>
      </c>
      <c r="C3" s="89"/>
      <c r="D3" s="20"/>
      <c r="E3" s="19" t="s">
        <v>43</v>
      </c>
      <c r="G3" s="21" t="s">
        <v>44</v>
      </c>
      <c r="I3" s="89" t="s">
        <v>45</v>
      </c>
      <c r="J3" s="89"/>
      <c r="K3" s="89"/>
      <c r="M3" s="90" t="s">
        <v>46</v>
      </c>
      <c r="N3" s="90"/>
      <c r="O3" s="90"/>
      <c r="Q3" s="19" t="s">
        <v>47</v>
      </c>
    </row>
    <row r="4" spans="2:19" x14ac:dyDescent="0.15">
      <c r="B4" s="22" t="s">
        <v>48</v>
      </c>
      <c r="C4" s="23"/>
      <c r="E4" s="24">
        <v>45651</v>
      </c>
      <c r="G4" s="25">
        <v>0</v>
      </c>
      <c r="I4" s="26" t="s">
        <v>49</v>
      </c>
      <c r="J4" s="26" t="s">
        <v>50</v>
      </c>
      <c r="K4" s="27" t="s">
        <v>3</v>
      </c>
      <c r="M4" s="26" t="s">
        <v>51</v>
      </c>
      <c r="N4" s="26" t="s">
        <v>49</v>
      </c>
      <c r="O4" s="27" t="s">
        <v>50</v>
      </c>
      <c r="Q4" s="28" t="s">
        <v>26</v>
      </c>
    </row>
    <row r="5" spans="2:19" x14ac:dyDescent="0.15">
      <c r="B5" s="22" t="s">
        <v>52</v>
      </c>
      <c r="C5" s="23" t="s">
        <v>53</v>
      </c>
      <c r="E5" s="24">
        <v>45477</v>
      </c>
      <c r="I5" s="29" t="s">
        <v>54</v>
      </c>
      <c r="J5" s="29" t="s">
        <v>55</v>
      </c>
      <c r="K5" s="30">
        <f t="shared" ref="K5:K23" si="0">IF(I5&lt;&gt;"",COUNTIF($N$5:$N$204,I5),"")</f>
        <v>1</v>
      </c>
      <c r="M5" s="29" t="s">
        <v>25</v>
      </c>
      <c r="N5" s="29" t="s">
        <v>54</v>
      </c>
      <c r="O5" s="30" t="str">
        <f t="shared" ref="O5:O36" si="1">IFERROR(INDEX($J$5:$J$23,MATCH(N5,$I$5:$I$23,0)),"")</f>
        <v>Dev</v>
      </c>
      <c r="Q5" s="31" t="s">
        <v>35</v>
      </c>
    </row>
    <row r="6" spans="2:19" x14ac:dyDescent="0.15">
      <c r="B6" s="22" t="s">
        <v>56</v>
      </c>
      <c r="C6" s="32">
        <v>45348</v>
      </c>
      <c r="E6" s="24"/>
      <c r="I6" s="29" t="s">
        <v>57</v>
      </c>
      <c r="J6" s="29" t="s">
        <v>57</v>
      </c>
      <c r="K6" s="30">
        <f t="shared" si="0"/>
        <v>1</v>
      </c>
      <c r="M6" s="29" t="s">
        <v>22</v>
      </c>
      <c r="N6" s="29" t="s">
        <v>57</v>
      </c>
      <c r="O6" s="30" t="str">
        <f t="shared" si="1"/>
        <v>Marketing</v>
      </c>
      <c r="Q6" s="31" t="s">
        <v>29</v>
      </c>
    </row>
    <row r="7" spans="2:19" x14ac:dyDescent="0.15">
      <c r="B7" s="22" t="s">
        <v>58</v>
      </c>
      <c r="C7" s="23"/>
      <c r="E7" s="24"/>
      <c r="I7" s="29" t="s">
        <v>59</v>
      </c>
      <c r="J7" s="29" t="s">
        <v>59</v>
      </c>
      <c r="K7" s="30">
        <f t="shared" si="0"/>
        <v>1</v>
      </c>
      <c r="M7" s="29" t="s">
        <v>60</v>
      </c>
      <c r="N7" s="29" t="s">
        <v>61</v>
      </c>
      <c r="O7" s="30" t="str">
        <f t="shared" si="1"/>
        <v>Design</v>
      </c>
      <c r="Q7" s="31" t="s">
        <v>62</v>
      </c>
    </row>
    <row r="8" spans="2:19" x14ac:dyDescent="0.15">
      <c r="E8" s="24"/>
      <c r="I8" s="29" t="s">
        <v>61</v>
      </c>
      <c r="J8" s="29" t="s">
        <v>61</v>
      </c>
      <c r="K8" s="30">
        <f t="shared" si="0"/>
        <v>1</v>
      </c>
      <c r="M8" s="29" t="s">
        <v>28</v>
      </c>
      <c r="N8" s="29" t="s">
        <v>59</v>
      </c>
      <c r="O8" s="30" t="str">
        <f t="shared" si="1"/>
        <v>Security</v>
      </c>
      <c r="Q8" s="31" t="s">
        <v>38</v>
      </c>
    </row>
    <row r="9" spans="2:19" x14ac:dyDescent="0.15">
      <c r="E9" s="24"/>
      <c r="I9" s="29" t="s">
        <v>63</v>
      </c>
      <c r="J9" s="29" t="s">
        <v>63</v>
      </c>
      <c r="K9" s="30">
        <f t="shared" si="0"/>
        <v>0</v>
      </c>
      <c r="M9" s="29" t="s">
        <v>33</v>
      </c>
      <c r="N9" s="29" t="s">
        <v>64</v>
      </c>
      <c r="O9" s="30" t="str">
        <f t="shared" si="1"/>
        <v>PM</v>
      </c>
      <c r="Q9" s="31"/>
    </row>
    <row r="10" spans="2:19" x14ac:dyDescent="0.15">
      <c r="E10" s="24"/>
      <c r="I10" s="29" t="s">
        <v>64</v>
      </c>
      <c r="J10" s="29" t="s">
        <v>65</v>
      </c>
      <c r="K10" s="30">
        <f t="shared" si="0"/>
        <v>1</v>
      </c>
      <c r="M10" s="29" t="s">
        <v>66</v>
      </c>
      <c r="N10" s="29" t="s">
        <v>67</v>
      </c>
      <c r="O10" s="30" t="str">
        <f t="shared" si="1"/>
        <v>HR</v>
      </c>
      <c r="Q10" s="31"/>
    </row>
    <row r="11" spans="2:19" x14ac:dyDescent="0.15">
      <c r="E11" s="24"/>
      <c r="I11" s="29" t="s">
        <v>67</v>
      </c>
      <c r="J11" s="29" t="s">
        <v>67</v>
      </c>
      <c r="K11" s="30">
        <f t="shared" si="0"/>
        <v>1</v>
      </c>
      <c r="M11" s="29" t="s">
        <v>31</v>
      </c>
      <c r="N11" s="29" t="s">
        <v>68</v>
      </c>
      <c r="O11" s="30" t="str">
        <f t="shared" si="1"/>
        <v>Sales</v>
      </c>
      <c r="Q11" s="31"/>
    </row>
    <row r="12" spans="2:19" x14ac:dyDescent="0.15">
      <c r="E12" s="24"/>
      <c r="I12" s="29" t="s">
        <v>69</v>
      </c>
      <c r="J12" s="29" t="s">
        <v>69</v>
      </c>
      <c r="K12" s="30">
        <f t="shared" si="0"/>
        <v>0</v>
      </c>
      <c r="M12" s="29"/>
      <c r="N12" s="29"/>
      <c r="O12" s="30" t="str">
        <f t="shared" si="1"/>
        <v/>
      </c>
      <c r="Q12" s="31"/>
    </row>
    <row r="13" spans="2:19" x14ac:dyDescent="0.15">
      <c r="E13" s="24"/>
      <c r="I13" s="29" t="s">
        <v>70</v>
      </c>
      <c r="J13" s="29" t="s">
        <v>70</v>
      </c>
      <c r="K13" s="30">
        <f t="shared" si="0"/>
        <v>0</v>
      </c>
      <c r="M13" s="29"/>
      <c r="N13" s="29"/>
      <c r="O13" s="30" t="str">
        <f t="shared" si="1"/>
        <v/>
      </c>
      <c r="Q13" s="31"/>
    </row>
    <row r="14" spans="2:19" x14ac:dyDescent="0.15">
      <c r="E14" s="24"/>
      <c r="I14" s="29" t="s">
        <v>71</v>
      </c>
      <c r="J14" s="29" t="s">
        <v>71</v>
      </c>
      <c r="K14" s="30">
        <f t="shared" si="0"/>
        <v>0</v>
      </c>
      <c r="M14" s="29"/>
      <c r="N14" s="29"/>
      <c r="O14" s="30" t="str">
        <f t="shared" si="1"/>
        <v/>
      </c>
      <c r="Q14" s="33"/>
    </row>
    <row r="15" spans="2:19" x14ac:dyDescent="0.15">
      <c r="E15" s="24"/>
      <c r="I15" s="29" t="s">
        <v>68</v>
      </c>
      <c r="J15" s="29" t="s">
        <v>68</v>
      </c>
      <c r="K15" s="30">
        <f t="shared" si="0"/>
        <v>1</v>
      </c>
      <c r="M15" s="29"/>
      <c r="N15" s="29"/>
      <c r="O15" s="30" t="str">
        <f t="shared" si="1"/>
        <v/>
      </c>
    </row>
    <row r="16" spans="2:19" x14ac:dyDescent="0.15">
      <c r="E16" s="24"/>
      <c r="I16" s="29" t="s">
        <v>72</v>
      </c>
      <c r="J16" s="29" t="s">
        <v>73</v>
      </c>
      <c r="K16" s="30">
        <f t="shared" si="0"/>
        <v>0</v>
      </c>
      <c r="M16" s="29"/>
      <c r="N16" s="29"/>
      <c r="O16" s="30" t="str">
        <f t="shared" si="1"/>
        <v/>
      </c>
    </row>
    <row r="17" spans="2:15" x14ac:dyDescent="0.15">
      <c r="B17" s="34" t="s">
        <v>74</v>
      </c>
      <c r="C17" s="35">
        <f ca="1">TODAY()</f>
        <v>46204</v>
      </c>
      <c r="E17" s="24"/>
      <c r="I17" s="29" t="s">
        <v>75</v>
      </c>
      <c r="J17" s="29" t="s">
        <v>75</v>
      </c>
      <c r="K17" s="30">
        <f t="shared" si="0"/>
        <v>0</v>
      </c>
      <c r="M17" s="29"/>
      <c r="N17" s="29"/>
      <c r="O17" s="30" t="str">
        <f t="shared" si="1"/>
        <v/>
      </c>
    </row>
    <row r="18" spans="2:15" x14ac:dyDescent="0.15">
      <c r="E18" s="24"/>
      <c r="I18" s="29" t="s">
        <v>76</v>
      </c>
      <c r="J18" s="29" t="s">
        <v>76</v>
      </c>
      <c r="K18" s="30">
        <f t="shared" si="0"/>
        <v>0</v>
      </c>
      <c r="M18" s="29"/>
      <c r="N18" s="29"/>
      <c r="O18" s="30" t="str">
        <f t="shared" si="1"/>
        <v/>
      </c>
    </row>
    <row r="19" spans="2:15" x14ac:dyDescent="0.15">
      <c r="E19" s="24"/>
      <c r="I19" s="29"/>
      <c r="J19" s="29"/>
      <c r="K19" s="30" t="str">
        <f t="shared" si="0"/>
        <v/>
      </c>
      <c r="M19" s="29"/>
      <c r="N19" s="29"/>
      <c r="O19" s="30" t="str">
        <f t="shared" si="1"/>
        <v/>
      </c>
    </row>
    <row r="20" spans="2:15" x14ac:dyDescent="0.15">
      <c r="E20" s="24"/>
      <c r="I20" s="29"/>
      <c r="J20" s="29"/>
      <c r="K20" s="30" t="str">
        <f t="shared" si="0"/>
        <v/>
      </c>
      <c r="M20" s="29"/>
      <c r="N20" s="29"/>
      <c r="O20" s="30" t="str">
        <f t="shared" si="1"/>
        <v/>
      </c>
    </row>
    <row r="21" spans="2:15" x14ac:dyDescent="0.15">
      <c r="E21" s="24"/>
      <c r="I21" s="29"/>
      <c r="J21" s="29"/>
      <c r="K21" s="30" t="str">
        <f t="shared" si="0"/>
        <v/>
      </c>
      <c r="M21" s="29"/>
      <c r="N21" s="29"/>
      <c r="O21" s="30" t="str">
        <f t="shared" si="1"/>
        <v/>
      </c>
    </row>
    <row r="22" spans="2:15" x14ac:dyDescent="0.15">
      <c r="E22" s="24"/>
      <c r="I22" s="29"/>
      <c r="J22" s="29"/>
      <c r="K22" s="30" t="str">
        <f t="shared" si="0"/>
        <v/>
      </c>
      <c r="M22" s="29"/>
      <c r="N22" s="29"/>
      <c r="O22" s="30" t="str">
        <f t="shared" si="1"/>
        <v/>
      </c>
    </row>
    <row r="23" spans="2:15" x14ac:dyDescent="0.15">
      <c r="E23" s="24"/>
      <c r="I23" s="29"/>
      <c r="J23" s="29"/>
      <c r="K23" s="30" t="str">
        <f t="shared" si="0"/>
        <v/>
      </c>
      <c r="M23" s="29"/>
      <c r="N23" s="29"/>
      <c r="O23" s="30" t="str">
        <f t="shared" si="1"/>
        <v/>
      </c>
    </row>
    <row r="24" spans="2:15" x14ac:dyDescent="0.15">
      <c r="E24" s="24"/>
      <c r="M24" s="29"/>
      <c r="N24" s="29"/>
      <c r="O24" s="30" t="str">
        <f t="shared" si="1"/>
        <v/>
      </c>
    </row>
    <row r="25" spans="2:15" x14ac:dyDescent="0.15">
      <c r="E25" s="24"/>
      <c r="M25" s="29"/>
      <c r="N25" s="29"/>
      <c r="O25" s="30" t="str">
        <f t="shared" si="1"/>
        <v/>
      </c>
    </row>
    <row r="26" spans="2:15" x14ac:dyDescent="0.15">
      <c r="E26" s="24"/>
      <c r="M26" s="29"/>
      <c r="N26" s="29"/>
      <c r="O26" s="30" t="str">
        <f t="shared" si="1"/>
        <v/>
      </c>
    </row>
    <row r="27" spans="2:15" x14ac:dyDescent="0.15">
      <c r="E27" s="24"/>
      <c r="M27" s="29"/>
      <c r="N27" s="29"/>
      <c r="O27" s="30" t="str">
        <f t="shared" si="1"/>
        <v/>
      </c>
    </row>
    <row r="28" spans="2:15" x14ac:dyDescent="0.15">
      <c r="E28" s="24"/>
      <c r="M28" s="29"/>
      <c r="N28" s="29"/>
      <c r="O28" s="30" t="str">
        <f t="shared" si="1"/>
        <v/>
      </c>
    </row>
    <row r="29" spans="2:15" x14ac:dyDescent="0.15">
      <c r="E29" s="24"/>
      <c r="M29" s="29"/>
      <c r="N29" s="29"/>
      <c r="O29" s="30" t="str">
        <f t="shared" si="1"/>
        <v/>
      </c>
    </row>
    <row r="30" spans="2:15" x14ac:dyDescent="0.15">
      <c r="E30" s="24"/>
      <c r="M30" s="29"/>
      <c r="N30" s="29"/>
      <c r="O30" s="30" t="str">
        <f t="shared" si="1"/>
        <v/>
      </c>
    </row>
    <row r="31" spans="2:15" x14ac:dyDescent="0.15">
      <c r="E31" s="24"/>
      <c r="M31" s="29"/>
      <c r="N31" s="29"/>
      <c r="O31" s="30" t="str">
        <f t="shared" si="1"/>
        <v/>
      </c>
    </row>
    <row r="32" spans="2:15" x14ac:dyDescent="0.15">
      <c r="E32" s="24"/>
      <c r="M32" s="29"/>
      <c r="N32" s="29"/>
      <c r="O32" s="30" t="str">
        <f t="shared" si="1"/>
        <v/>
      </c>
    </row>
    <row r="33" spans="5:15" x14ac:dyDescent="0.15">
      <c r="E33" s="24"/>
      <c r="M33" s="29"/>
      <c r="N33" s="29"/>
      <c r="O33" s="30" t="str">
        <f t="shared" si="1"/>
        <v/>
      </c>
    </row>
    <row r="34" spans="5:15" x14ac:dyDescent="0.15">
      <c r="E34" s="24"/>
      <c r="M34" s="29"/>
      <c r="N34" s="29"/>
      <c r="O34" s="30" t="str">
        <f t="shared" si="1"/>
        <v/>
      </c>
    </row>
    <row r="35" spans="5:15" x14ac:dyDescent="0.15">
      <c r="E35" s="24"/>
      <c r="M35" s="29"/>
      <c r="N35" s="29"/>
      <c r="O35" s="30" t="str">
        <f t="shared" si="1"/>
        <v/>
      </c>
    </row>
    <row r="36" spans="5:15" x14ac:dyDescent="0.15">
      <c r="E36" s="24"/>
      <c r="M36" s="29"/>
      <c r="N36" s="29"/>
      <c r="O36" s="30" t="str">
        <f t="shared" si="1"/>
        <v/>
      </c>
    </row>
    <row r="37" spans="5:15" x14ac:dyDescent="0.15">
      <c r="E37" s="24"/>
      <c r="M37" s="29"/>
      <c r="N37" s="29"/>
      <c r="O37" s="30" t="str">
        <f t="shared" ref="O37:O68" si="2">IFERROR(INDEX($J$5:$J$23,MATCH(N37,$I$5:$I$23,0)),"")</f>
        <v/>
      </c>
    </row>
    <row r="38" spans="5:15" x14ac:dyDescent="0.15">
      <c r="E38" s="24"/>
      <c r="M38" s="29"/>
      <c r="N38" s="29"/>
      <c r="O38" s="30" t="str">
        <f t="shared" si="2"/>
        <v/>
      </c>
    </row>
    <row r="39" spans="5:15" x14ac:dyDescent="0.15">
      <c r="E39" s="24"/>
      <c r="M39" s="29"/>
      <c r="N39" s="29"/>
      <c r="O39" s="30" t="str">
        <f t="shared" si="2"/>
        <v/>
      </c>
    </row>
    <row r="40" spans="5:15" x14ac:dyDescent="0.15">
      <c r="E40" s="24"/>
      <c r="M40" s="29"/>
      <c r="N40" s="29"/>
      <c r="O40" s="30" t="str">
        <f t="shared" si="2"/>
        <v/>
      </c>
    </row>
    <row r="41" spans="5:15" x14ac:dyDescent="0.15">
      <c r="M41" s="29"/>
      <c r="N41" s="29"/>
      <c r="O41" s="30" t="str">
        <f t="shared" si="2"/>
        <v/>
      </c>
    </row>
    <row r="42" spans="5:15" x14ac:dyDescent="0.15">
      <c r="M42" s="29"/>
      <c r="N42" s="29"/>
      <c r="O42" s="30" t="str">
        <f t="shared" si="2"/>
        <v/>
      </c>
    </row>
    <row r="43" spans="5:15" x14ac:dyDescent="0.15">
      <c r="M43" s="29"/>
      <c r="N43" s="29"/>
      <c r="O43" s="30" t="str">
        <f t="shared" si="2"/>
        <v/>
      </c>
    </row>
    <row r="44" spans="5:15" x14ac:dyDescent="0.15">
      <c r="M44" s="29"/>
      <c r="N44" s="29"/>
      <c r="O44" s="30" t="str">
        <f t="shared" si="2"/>
        <v/>
      </c>
    </row>
    <row r="45" spans="5:15" x14ac:dyDescent="0.15">
      <c r="M45" s="29"/>
      <c r="N45" s="29"/>
      <c r="O45" s="30" t="str">
        <f t="shared" si="2"/>
        <v/>
      </c>
    </row>
    <row r="46" spans="5:15" x14ac:dyDescent="0.15">
      <c r="M46" s="29"/>
      <c r="N46" s="29"/>
      <c r="O46" s="30" t="str">
        <f t="shared" si="2"/>
        <v/>
      </c>
    </row>
    <row r="47" spans="5:15" x14ac:dyDescent="0.15">
      <c r="M47" s="29"/>
      <c r="N47" s="29"/>
      <c r="O47" s="30" t="str">
        <f t="shared" si="2"/>
        <v/>
      </c>
    </row>
    <row r="48" spans="5:15" x14ac:dyDescent="0.15">
      <c r="M48" s="29"/>
      <c r="N48" s="29"/>
      <c r="O48" s="30" t="str">
        <f t="shared" si="2"/>
        <v/>
      </c>
    </row>
    <row r="49" spans="13:15" x14ac:dyDescent="0.15">
      <c r="M49" s="29"/>
      <c r="N49" s="29"/>
      <c r="O49" s="30" t="str">
        <f t="shared" si="2"/>
        <v/>
      </c>
    </row>
    <row r="50" spans="13:15" x14ac:dyDescent="0.15">
      <c r="M50" s="29"/>
      <c r="N50" s="29"/>
      <c r="O50" s="30" t="str">
        <f t="shared" si="2"/>
        <v/>
      </c>
    </row>
    <row r="51" spans="13:15" x14ac:dyDescent="0.15">
      <c r="M51" s="29"/>
      <c r="N51" s="29"/>
      <c r="O51" s="30" t="str">
        <f t="shared" si="2"/>
        <v/>
      </c>
    </row>
    <row r="52" spans="13:15" x14ac:dyDescent="0.15">
      <c r="M52" s="29"/>
      <c r="N52" s="29"/>
      <c r="O52" s="30" t="str">
        <f t="shared" si="2"/>
        <v/>
      </c>
    </row>
    <row r="53" spans="13:15" x14ac:dyDescent="0.15">
      <c r="M53" s="29"/>
      <c r="N53" s="29"/>
      <c r="O53" s="30" t="str">
        <f t="shared" si="2"/>
        <v/>
      </c>
    </row>
    <row r="54" spans="13:15" x14ac:dyDescent="0.15">
      <c r="M54" s="29"/>
      <c r="N54" s="29"/>
      <c r="O54" s="30" t="str">
        <f t="shared" si="2"/>
        <v/>
      </c>
    </row>
    <row r="55" spans="13:15" x14ac:dyDescent="0.15">
      <c r="M55" s="29"/>
      <c r="N55" s="29"/>
      <c r="O55" s="30" t="str">
        <f t="shared" si="2"/>
        <v/>
      </c>
    </row>
    <row r="56" spans="13:15" x14ac:dyDescent="0.15">
      <c r="M56" s="29"/>
      <c r="N56" s="29"/>
      <c r="O56" s="30" t="str">
        <f t="shared" si="2"/>
        <v/>
      </c>
    </row>
    <row r="57" spans="13:15" x14ac:dyDescent="0.15">
      <c r="M57" s="29"/>
      <c r="N57" s="29"/>
      <c r="O57" s="30" t="str">
        <f t="shared" si="2"/>
        <v/>
      </c>
    </row>
    <row r="58" spans="13:15" x14ac:dyDescent="0.15">
      <c r="M58" s="29"/>
      <c r="N58" s="29"/>
      <c r="O58" s="30" t="str">
        <f t="shared" si="2"/>
        <v/>
      </c>
    </row>
    <row r="59" spans="13:15" x14ac:dyDescent="0.15">
      <c r="M59" s="29"/>
      <c r="N59" s="29"/>
      <c r="O59" s="30" t="str">
        <f t="shared" si="2"/>
        <v/>
      </c>
    </row>
    <row r="60" spans="13:15" x14ac:dyDescent="0.15">
      <c r="M60" s="29"/>
      <c r="N60" s="29"/>
      <c r="O60" s="30" t="str">
        <f t="shared" si="2"/>
        <v/>
      </c>
    </row>
    <row r="61" spans="13:15" x14ac:dyDescent="0.15">
      <c r="M61" s="29"/>
      <c r="N61" s="29"/>
      <c r="O61" s="30" t="str">
        <f t="shared" si="2"/>
        <v/>
      </c>
    </row>
    <row r="62" spans="13:15" x14ac:dyDescent="0.15">
      <c r="M62" s="29"/>
      <c r="N62" s="29"/>
      <c r="O62" s="30" t="str">
        <f t="shared" si="2"/>
        <v/>
      </c>
    </row>
    <row r="63" spans="13:15" x14ac:dyDescent="0.15">
      <c r="M63" s="29"/>
      <c r="N63" s="29"/>
      <c r="O63" s="30" t="str">
        <f t="shared" si="2"/>
        <v/>
      </c>
    </row>
    <row r="64" spans="13:15" x14ac:dyDescent="0.15">
      <c r="M64" s="29"/>
      <c r="N64" s="29"/>
      <c r="O64" s="30" t="str">
        <f t="shared" si="2"/>
        <v/>
      </c>
    </row>
    <row r="65" spans="13:15" x14ac:dyDescent="0.15">
      <c r="M65" s="29"/>
      <c r="N65" s="29"/>
      <c r="O65" s="30" t="str">
        <f t="shared" si="2"/>
        <v/>
      </c>
    </row>
    <row r="66" spans="13:15" x14ac:dyDescent="0.15">
      <c r="M66" s="29"/>
      <c r="N66" s="29"/>
      <c r="O66" s="30" t="str">
        <f t="shared" si="2"/>
        <v/>
      </c>
    </row>
    <row r="67" spans="13:15" x14ac:dyDescent="0.15">
      <c r="M67" s="29"/>
      <c r="N67" s="29"/>
      <c r="O67" s="30" t="str">
        <f t="shared" si="2"/>
        <v/>
      </c>
    </row>
    <row r="68" spans="13:15" x14ac:dyDescent="0.15">
      <c r="M68" s="29"/>
      <c r="N68" s="29"/>
      <c r="O68" s="30" t="str">
        <f t="shared" si="2"/>
        <v/>
      </c>
    </row>
    <row r="69" spans="13:15" x14ac:dyDescent="0.15">
      <c r="M69" s="29"/>
      <c r="N69" s="29"/>
      <c r="O69" s="30" t="str">
        <f t="shared" ref="O69:O100" si="3">IFERROR(INDEX($J$5:$J$23,MATCH(N69,$I$5:$I$23,0)),"")</f>
        <v/>
      </c>
    </row>
    <row r="70" spans="13:15" x14ac:dyDescent="0.15">
      <c r="M70" s="29"/>
      <c r="N70" s="29"/>
      <c r="O70" s="30" t="str">
        <f t="shared" si="3"/>
        <v/>
      </c>
    </row>
    <row r="71" spans="13:15" x14ac:dyDescent="0.15">
      <c r="M71" s="29"/>
      <c r="N71" s="29"/>
      <c r="O71" s="30" t="str">
        <f t="shared" si="3"/>
        <v/>
      </c>
    </row>
    <row r="72" spans="13:15" x14ac:dyDescent="0.15">
      <c r="M72" s="29"/>
      <c r="N72" s="29"/>
      <c r="O72" s="30" t="str">
        <f t="shared" si="3"/>
        <v/>
      </c>
    </row>
    <row r="73" spans="13:15" x14ac:dyDescent="0.15">
      <c r="M73" s="29"/>
      <c r="N73" s="29"/>
      <c r="O73" s="30" t="str">
        <f t="shared" si="3"/>
        <v/>
      </c>
    </row>
    <row r="74" spans="13:15" x14ac:dyDescent="0.15">
      <c r="M74" s="29"/>
      <c r="N74" s="29"/>
      <c r="O74" s="30" t="str">
        <f t="shared" si="3"/>
        <v/>
      </c>
    </row>
    <row r="75" spans="13:15" x14ac:dyDescent="0.15">
      <c r="M75" s="29"/>
      <c r="N75" s="29"/>
      <c r="O75" s="30" t="str">
        <f t="shared" si="3"/>
        <v/>
      </c>
    </row>
    <row r="76" spans="13:15" x14ac:dyDescent="0.15">
      <c r="M76" s="29"/>
      <c r="N76" s="29"/>
      <c r="O76" s="30" t="str">
        <f t="shared" si="3"/>
        <v/>
      </c>
    </row>
    <row r="77" spans="13:15" x14ac:dyDescent="0.15">
      <c r="M77" s="29"/>
      <c r="N77" s="29"/>
      <c r="O77" s="30" t="str">
        <f t="shared" si="3"/>
        <v/>
      </c>
    </row>
    <row r="78" spans="13:15" x14ac:dyDescent="0.15">
      <c r="M78" s="29"/>
      <c r="N78" s="29"/>
      <c r="O78" s="30" t="str">
        <f t="shared" si="3"/>
        <v/>
      </c>
    </row>
    <row r="79" spans="13:15" x14ac:dyDescent="0.15">
      <c r="M79" s="29"/>
      <c r="N79" s="29"/>
      <c r="O79" s="30" t="str">
        <f t="shared" si="3"/>
        <v/>
      </c>
    </row>
    <row r="80" spans="13:15" x14ac:dyDescent="0.15">
      <c r="M80" s="29"/>
      <c r="N80" s="29"/>
      <c r="O80" s="30" t="str">
        <f t="shared" si="3"/>
        <v/>
      </c>
    </row>
    <row r="81" spans="13:15" x14ac:dyDescent="0.15">
      <c r="M81" s="29"/>
      <c r="N81" s="29"/>
      <c r="O81" s="30" t="str">
        <f t="shared" si="3"/>
        <v/>
      </c>
    </row>
    <row r="82" spans="13:15" x14ac:dyDescent="0.15">
      <c r="M82" s="29"/>
      <c r="N82" s="29"/>
      <c r="O82" s="30" t="str">
        <f t="shared" si="3"/>
        <v/>
      </c>
    </row>
    <row r="83" spans="13:15" x14ac:dyDescent="0.15">
      <c r="M83" s="29"/>
      <c r="N83" s="29"/>
      <c r="O83" s="30" t="str">
        <f t="shared" si="3"/>
        <v/>
      </c>
    </row>
    <row r="84" spans="13:15" x14ac:dyDescent="0.15">
      <c r="M84" s="29"/>
      <c r="N84" s="29"/>
      <c r="O84" s="30" t="str">
        <f t="shared" si="3"/>
        <v/>
      </c>
    </row>
    <row r="85" spans="13:15" x14ac:dyDescent="0.15">
      <c r="M85" s="29"/>
      <c r="N85" s="29"/>
      <c r="O85" s="30" t="str">
        <f t="shared" si="3"/>
        <v/>
      </c>
    </row>
    <row r="86" spans="13:15" x14ac:dyDescent="0.15">
      <c r="M86" s="29"/>
      <c r="N86" s="29"/>
      <c r="O86" s="30" t="str">
        <f t="shared" si="3"/>
        <v/>
      </c>
    </row>
    <row r="87" spans="13:15" x14ac:dyDescent="0.15">
      <c r="M87" s="29"/>
      <c r="N87" s="29"/>
      <c r="O87" s="30" t="str">
        <f t="shared" si="3"/>
        <v/>
      </c>
    </row>
    <row r="88" spans="13:15" x14ac:dyDescent="0.15">
      <c r="M88" s="29"/>
      <c r="N88" s="29"/>
      <c r="O88" s="30" t="str">
        <f t="shared" si="3"/>
        <v/>
      </c>
    </row>
    <row r="89" spans="13:15" x14ac:dyDescent="0.15">
      <c r="M89" s="29"/>
      <c r="N89" s="29"/>
      <c r="O89" s="30" t="str">
        <f t="shared" si="3"/>
        <v/>
      </c>
    </row>
    <row r="90" spans="13:15" x14ac:dyDescent="0.15">
      <c r="M90" s="29"/>
      <c r="N90" s="29"/>
      <c r="O90" s="30" t="str">
        <f t="shared" si="3"/>
        <v/>
      </c>
    </row>
    <row r="91" spans="13:15" x14ac:dyDescent="0.15">
      <c r="M91" s="29"/>
      <c r="N91" s="29"/>
      <c r="O91" s="30" t="str">
        <f t="shared" si="3"/>
        <v/>
      </c>
    </row>
    <row r="92" spans="13:15" x14ac:dyDescent="0.15">
      <c r="M92" s="29"/>
      <c r="N92" s="29"/>
      <c r="O92" s="30" t="str">
        <f t="shared" si="3"/>
        <v/>
      </c>
    </row>
    <row r="93" spans="13:15" x14ac:dyDescent="0.15">
      <c r="M93" s="29"/>
      <c r="N93" s="29"/>
      <c r="O93" s="30" t="str">
        <f t="shared" si="3"/>
        <v/>
      </c>
    </row>
    <row r="94" spans="13:15" x14ac:dyDescent="0.15">
      <c r="M94" s="29"/>
      <c r="N94" s="29"/>
      <c r="O94" s="30" t="str">
        <f t="shared" si="3"/>
        <v/>
      </c>
    </row>
    <row r="95" spans="13:15" x14ac:dyDescent="0.15">
      <c r="M95" s="29"/>
      <c r="N95" s="29"/>
      <c r="O95" s="30" t="str">
        <f t="shared" si="3"/>
        <v/>
      </c>
    </row>
    <row r="96" spans="13:15" x14ac:dyDescent="0.15">
      <c r="M96" s="29"/>
      <c r="N96" s="29"/>
      <c r="O96" s="30" t="str">
        <f t="shared" si="3"/>
        <v/>
      </c>
    </row>
    <row r="97" spans="13:15" x14ac:dyDescent="0.15">
      <c r="M97" s="29"/>
      <c r="N97" s="29"/>
      <c r="O97" s="30" t="str">
        <f t="shared" si="3"/>
        <v/>
      </c>
    </row>
    <row r="98" spans="13:15" x14ac:dyDescent="0.15">
      <c r="M98" s="29"/>
      <c r="N98" s="29"/>
      <c r="O98" s="30" t="str">
        <f t="shared" si="3"/>
        <v/>
      </c>
    </row>
    <row r="99" spans="13:15" x14ac:dyDescent="0.15">
      <c r="M99" s="29"/>
      <c r="N99" s="29"/>
      <c r="O99" s="30" t="str">
        <f t="shared" si="3"/>
        <v/>
      </c>
    </row>
    <row r="100" spans="13:15" x14ac:dyDescent="0.15">
      <c r="M100" s="29"/>
      <c r="N100" s="29"/>
      <c r="O100" s="30" t="str">
        <f t="shared" si="3"/>
        <v/>
      </c>
    </row>
    <row r="101" spans="13:15" x14ac:dyDescent="0.15">
      <c r="M101" s="29"/>
      <c r="N101" s="29"/>
      <c r="O101" s="30" t="str">
        <f t="shared" ref="O101:O132" si="4">IFERROR(INDEX($J$5:$J$23,MATCH(N101,$I$5:$I$23,0)),"")</f>
        <v/>
      </c>
    </row>
    <row r="102" spans="13:15" x14ac:dyDescent="0.15">
      <c r="M102" s="29"/>
      <c r="N102" s="29"/>
      <c r="O102" s="30" t="str">
        <f t="shared" si="4"/>
        <v/>
      </c>
    </row>
    <row r="103" spans="13:15" x14ac:dyDescent="0.15">
      <c r="M103" s="29"/>
      <c r="N103" s="29"/>
      <c r="O103" s="30" t="str">
        <f t="shared" si="4"/>
        <v/>
      </c>
    </row>
    <row r="104" spans="13:15" x14ac:dyDescent="0.15">
      <c r="M104" s="29"/>
      <c r="N104" s="29"/>
      <c r="O104" s="30" t="str">
        <f t="shared" si="4"/>
        <v/>
      </c>
    </row>
    <row r="105" spans="13:15" x14ac:dyDescent="0.15">
      <c r="M105" s="29"/>
      <c r="N105" s="29"/>
      <c r="O105" s="30" t="str">
        <f t="shared" si="4"/>
        <v/>
      </c>
    </row>
    <row r="106" spans="13:15" x14ac:dyDescent="0.15">
      <c r="M106" s="29"/>
      <c r="N106" s="29"/>
      <c r="O106" s="30" t="str">
        <f t="shared" si="4"/>
        <v/>
      </c>
    </row>
    <row r="107" spans="13:15" x14ac:dyDescent="0.15">
      <c r="M107" s="29"/>
      <c r="N107" s="29"/>
      <c r="O107" s="30" t="str">
        <f t="shared" si="4"/>
        <v/>
      </c>
    </row>
    <row r="108" spans="13:15" x14ac:dyDescent="0.15">
      <c r="M108" s="29"/>
      <c r="N108" s="29"/>
      <c r="O108" s="30" t="str">
        <f t="shared" si="4"/>
        <v/>
      </c>
    </row>
    <row r="109" spans="13:15" x14ac:dyDescent="0.15">
      <c r="M109" s="29"/>
      <c r="N109" s="29"/>
      <c r="O109" s="30" t="str">
        <f t="shared" si="4"/>
        <v/>
      </c>
    </row>
    <row r="110" spans="13:15" x14ac:dyDescent="0.15">
      <c r="M110" s="29"/>
      <c r="N110" s="29"/>
      <c r="O110" s="30" t="str">
        <f t="shared" si="4"/>
        <v/>
      </c>
    </row>
    <row r="111" spans="13:15" x14ac:dyDescent="0.15">
      <c r="M111" s="29"/>
      <c r="N111" s="29"/>
      <c r="O111" s="30" t="str">
        <f t="shared" si="4"/>
        <v/>
      </c>
    </row>
    <row r="112" spans="13:15" x14ac:dyDescent="0.15">
      <c r="M112" s="29"/>
      <c r="N112" s="29"/>
      <c r="O112" s="30" t="str">
        <f t="shared" si="4"/>
        <v/>
      </c>
    </row>
    <row r="113" spans="13:15" x14ac:dyDescent="0.15">
      <c r="M113" s="29"/>
      <c r="N113" s="29"/>
      <c r="O113" s="30" t="str">
        <f t="shared" si="4"/>
        <v/>
      </c>
    </row>
    <row r="114" spans="13:15" x14ac:dyDescent="0.15">
      <c r="M114" s="29"/>
      <c r="N114" s="29"/>
      <c r="O114" s="30" t="str">
        <f t="shared" si="4"/>
        <v/>
      </c>
    </row>
    <row r="115" spans="13:15" x14ac:dyDescent="0.15">
      <c r="M115" s="29"/>
      <c r="N115" s="29"/>
      <c r="O115" s="30" t="str">
        <f t="shared" si="4"/>
        <v/>
      </c>
    </row>
    <row r="116" spans="13:15" x14ac:dyDescent="0.15">
      <c r="M116" s="29"/>
      <c r="N116" s="29"/>
      <c r="O116" s="30" t="str">
        <f t="shared" si="4"/>
        <v/>
      </c>
    </row>
    <row r="117" spans="13:15" x14ac:dyDescent="0.15">
      <c r="M117" s="29"/>
      <c r="N117" s="29"/>
      <c r="O117" s="30" t="str">
        <f t="shared" si="4"/>
        <v/>
      </c>
    </row>
    <row r="118" spans="13:15" x14ac:dyDescent="0.15">
      <c r="M118" s="29"/>
      <c r="N118" s="29"/>
      <c r="O118" s="30" t="str">
        <f t="shared" si="4"/>
        <v/>
      </c>
    </row>
    <row r="119" spans="13:15" x14ac:dyDescent="0.15">
      <c r="M119" s="29"/>
      <c r="N119" s="29"/>
      <c r="O119" s="30" t="str">
        <f t="shared" si="4"/>
        <v/>
      </c>
    </row>
    <row r="120" spans="13:15" x14ac:dyDescent="0.15">
      <c r="M120" s="29"/>
      <c r="N120" s="29"/>
      <c r="O120" s="30" t="str">
        <f t="shared" si="4"/>
        <v/>
      </c>
    </row>
    <row r="121" spans="13:15" x14ac:dyDescent="0.15">
      <c r="M121" s="29"/>
      <c r="N121" s="29"/>
      <c r="O121" s="30" t="str">
        <f t="shared" si="4"/>
        <v/>
      </c>
    </row>
    <row r="122" spans="13:15" x14ac:dyDescent="0.15">
      <c r="M122" s="29"/>
      <c r="N122" s="29"/>
      <c r="O122" s="30" t="str">
        <f t="shared" si="4"/>
        <v/>
      </c>
    </row>
    <row r="123" spans="13:15" x14ac:dyDescent="0.15">
      <c r="M123" s="29"/>
      <c r="N123" s="29"/>
      <c r="O123" s="30" t="str">
        <f t="shared" si="4"/>
        <v/>
      </c>
    </row>
    <row r="124" spans="13:15" x14ac:dyDescent="0.15">
      <c r="M124" s="29"/>
      <c r="N124" s="29"/>
      <c r="O124" s="30" t="str">
        <f t="shared" si="4"/>
        <v/>
      </c>
    </row>
    <row r="125" spans="13:15" x14ac:dyDescent="0.15">
      <c r="M125" s="29"/>
      <c r="N125" s="29"/>
      <c r="O125" s="30" t="str">
        <f t="shared" si="4"/>
        <v/>
      </c>
    </row>
    <row r="126" spans="13:15" x14ac:dyDescent="0.15">
      <c r="M126" s="29"/>
      <c r="N126" s="29"/>
      <c r="O126" s="30" t="str">
        <f t="shared" si="4"/>
        <v/>
      </c>
    </row>
    <row r="127" spans="13:15" x14ac:dyDescent="0.15">
      <c r="M127" s="29"/>
      <c r="N127" s="29"/>
      <c r="O127" s="30" t="str">
        <f t="shared" si="4"/>
        <v/>
      </c>
    </row>
    <row r="128" spans="13:15" x14ac:dyDescent="0.15">
      <c r="M128" s="29"/>
      <c r="N128" s="29"/>
      <c r="O128" s="30" t="str">
        <f t="shared" si="4"/>
        <v/>
      </c>
    </row>
    <row r="129" spans="13:15" x14ac:dyDescent="0.15">
      <c r="M129" s="29"/>
      <c r="N129" s="29"/>
      <c r="O129" s="30" t="str">
        <f t="shared" si="4"/>
        <v/>
      </c>
    </row>
    <row r="130" spans="13:15" x14ac:dyDescent="0.15">
      <c r="M130" s="29"/>
      <c r="N130" s="29"/>
      <c r="O130" s="30" t="str">
        <f t="shared" si="4"/>
        <v/>
      </c>
    </row>
    <row r="131" spans="13:15" x14ac:dyDescent="0.15">
      <c r="M131" s="29"/>
      <c r="N131" s="29"/>
      <c r="O131" s="30" t="str">
        <f t="shared" si="4"/>
        <v/>
      </c>
    </row>
    <row r="132" spans="13:15" x14ac:dyDescent="0.15">
      <c r="M132" s="29"/>
      <c r="N132" s="29"/>
      <c r="O132" s="30" t="str">
        <f t="shared" si="4"/>
        <v/>
      </c>
    </row>
    <row r="133" spans="13:15" x14ac:dyDescent="0.15">
      <c r="M133" s="29"/>
      <c r="N133" s="29"/>
      <c r="O133" s="30" t="str">
        <f t="shared" ref="O133:O164" si="5">IFERROR(INDEX($J$5:$J$23,MATCH(N133,$I$5:$I$23,0)),"")</f>
        <v/>
      </c>
    </row>
    <row r="134" spans="13:15" x14ac:dyDescent="0.15">
      <c r="M134" s="29"/>
      <c r="N134" s="29"/>
      <c r="O134" s="30" t="str">
        <f t="shared" si="5"/>
        <v/>
      </c>
    </row>
    <row r="135" spans="13:15" x14ac:dyDescent="0.15">
      <c r="M135" s="29"/>
      <c r="N135" s="29"/>
      <c r="O135" s="30" t="str">
        <f t="shared" si="5"/>
        <v/>
      </c>
    </row>
    <row r="136" spans="13:15" x14ac:dyDescent="0.15">
      <c r="M136" s="29"/>
      <c r="N136" s="29"/>
      <c r="O136" s="30" t="str">
        <f t="shared" si="5"/>
        <v/>
      </c>
    </row>
    <row r="137" spans="13:15" x14ac:dyDescent="0.15">
      <c r="M137" s="29"/>
      <c r="N137" s="29"/>
      <c r="O137" s="30" t="str">
        <f t="shared" si="5"/>
        <v/>
      </c>
    </row>
    <row r="138" spans="13:15" x14ac:dyDescent="0.15">
      <c r="M138" s="29"/>
      <c r="N138" s="29"/>
      <c r="O138" s="30" t="str">
        <f t="shared" si="5"/>
        <v/>
      </c>
    </row>
    <row r="139" spans="13:15" x14ac:dyDescent="0.15">
      <c r="M139" s="29"/>
      <c r="N139" s="29"/>
      <c r="O139" s="30" t="str">
        <f t="shared" si="5"/>
        <v/>
      </c>
    </row>
    <row r="140" spans="13:15" x14ac:dyDescent="0.15">
      <c r="M140" s="29"/>
      <c r="N140" s="29"/>
      <c r="O140" s="30" t="str">
        <f t="shared" si="5"/>
        <v/>
      </c>
    </row>
    <row r="141" spans="13:15" x14ac:dyDescent="0.15">
      <c r="M141" s="29"/>
      <c r="N141" s="29"/>
      <c r="O141" s="30" t="str">
        <f t="shared" si="5"/>
        <v/>
      </c>
    </row>
    <row r="142" spans="13:15" x14ac:dyDescent="0.15">
      <c r="M142" s="29"/>
      <c r="N142" s="29"/>
      <c r="O142" s="30" t="str">
        <f t="shared" si="5"/>
        <v/>
      </c>
    </row>
    <row r="143" spans="13:15" x14ac:dyDescent="0.15">
      <c r="M143" s="29"/>
      <c r="N143" s="29"/>
      <c r="O143" s="30" t="str">
        <f t="shared" si="5"/>
        <v/>
      </c>
    </row>
    <row r="144" spans="13:15" x14ac:dyDescent="0.15">
      <c r="M144" s="29"/>
      <c r="N144" s="29"/>
      <c r="O144" s="30" t="str">
        <f t="shared" si="5"/>
        <v/>
      </c>
    </row>
    <row r="145" spans="13:15" x14ac:dyDescent="0.15">
      <c r="M145" s="29"/>
      <c r="N145" s="29"/>
      <c r="O145" s="30" t="str">
        <f t="shared" si="5"/>
        <v/>
      </c>
    </row>
    <row r="146" spans="13:15" x14ac:dyDescent="0.15">
      <c r="M146" s="29"/>
      <c r="N146" s="29"/>
      <c r="O146" s="30" t="str">
        <f t="shared" si="5"/>
        <v/>
      </c>
    </row>
    <row r="147" spans="13:15" x14ac:dyDescent="0.15">
      <c r="M147" s="29"/>
      <c r="N147" s="29"/>
      <c r="O147" s="30" t="str">
        <f t="shared" si="5"/>
        <v/>
      </c>
    </row>
    <row r="148" spans="13:15" x14ac:dyDescent="0.15">
      <c r="M148" s="29"/>
      <c r="N148" s="29"/>
      <c r="O148" s="30" t="str">
        <f t="shared" si="5"/>
        <v/>
      </c>
    </row>
    <row r="149" spans="13:15" x14ac:dyDescent="0.15">
      <c r="M149" s="29"/>
      <c r="N149" s="29"/>
      <c r="O149" s="30" t="str">
        <f t="shared" si="5"/>
        <v/>
      </c>
    </row>
    <row r="150" spans="13:15" x14ac:dyDescent="0.15">
      <c r="M150" s="29"/>
      <c r="N150" s="29"/>
      <c r="O150" s="30" t="str">
        <f t="shared" si="5"/>
        <v/>
      </c>
    </row>
    <row r="151" spans="13:15" x14ac:dyDescent="0.15">
      <c r="M151" s="29"/>
      <c r="N151" s="29"/>
      <c r="O151" s="30" t="str">
        <f t="shared" si="5"/>
        <v/>
      </c>
    </row>
    <row r="152" spans="13:15" x14ac:dyDescent="0.15">
      <c r="M152" s="29"/>
      <c r="N152" s="29"/>
      <c r="O152" s="30" t="str">
        <f t="shared" si="5"/>
        <v/>
      </c>
    </row>
    <row r="153" spans="13:15" x14ac:dyDescent="0.15">
      <c r="M153" s="29"/>
      <c r="N153" s="29"/>
      <c r="O153" s="30" t="str">
        <f t="shared" si="5"/>
        <v/>
      </c>
    </row>
    <row r="154" spans="13:15" x14ac:dyDescent="0.15">
      <c r="M154" s="29"/>
      <c r="N154" s="29"/>
      <c r="O154" s="30" t="str">
        <f t="shared" si="5"/>
        <v/>
      </c>
    </row>
    <row r="155" spans="13:15" x14ac:dyDescent="0.15">
      <c r="M155" s="29"/>
      <c r="N155" s="29"/>
      <c r="O155" s="30" t="str">
        <f t="shared" si="5"/>
        <v/>
      </c>
    </row>
    <row r="156" spans="13:15" x14ac:dyDescent="0.15">
      <c r="M156" s="29"/>
      <c r="N156" s="29"/>
      <c r="O156" s="30" t="str">
        <f t="shared" si="5"/>
        <v/>
      </c>
    </row>
    <row r="157" spans="13:15" x14ac:dyDescent="0.15">
      <c r="M157" s="29"/>
      <c r="N157" s="29"/>
      <c r="O157" s="30" t="str">
        <f t="shared" si="5"/>
        <v/>
      </c>
    </row>
    <row r="158" spans="13:15" x14ac:dyDescent="0.15">
      <c r="M158" s="29"/>
      <c r="N158" s="29"/>
      <c r="O158" s="30" t="str">
        <f t="shared" si="5"/>
        <v/>
      </c>
    </row>
    <row r="159" spans="13:15" x14ac:dyDescent="0.15">
      <c r="M159" s="29"/>
      <c r="N159" s="29"/>
      <c r="O159" s="30" t="str">
        <f t="shared" si="5"/>
        <v/>
      </c>
    </row>
    <row r="160" spans="13:15" x14ac:dyDescent="0.15">
      <c r="M160" s="29"/>
      <c r="N160" s="29"/>
      <c r="O160" s="30" t="str">
        <f t="shared" si="5"/>
        <v/>
      </c>
    </row>
    <row r="161" spans="13:15" x14ac:dyDescent="0.15">
      <c r="M161" s="29"/>
      <c r="N161" s="29"/>
      <c r="O161" s="30" t="str">
        <f t="shared" si="5"/>
        <v/>
      </c>
    </row>
    <row r="162" spans="13:15" x14ac:dyDescent="0.15">
      <c r="M162" s="29"/>
      <c r="N162" s="29"/>
      <c r="O162" s="30" t="str">
        <f t="shared" si="5"/>
        <v/>
      </c>
    </row>
    <row r="163" spans="13:15" x14ac:dyDescent="0.15">
      <c r="M163" s="29"/>
      <c r="N163" s="29"/>
      <c r="O163" s="30" t="str">
        <f t="shared" si="5"/>
        <v/>
      </c>
    </row>
    <row r="164" spans="13:15" x14ac:dyDescent="0.15">
      <c r="M164" s="29"/>
      <c r="N164" s="29"/>
      <c r="O164" s="30" t="str">
        <f t="shared" si="5"/>
        <v/>
      </c>
    </row>
    <row r="165" spans="13:15" x14ac:dyDescent="0.15">
      <c r="M165" s="29"/>
      <c r="N165" s="29"/>
      <c r="O165" s="30" t="str">
        <f t="shared" ref="O165:O196" si="6">IFERROR(INDEX($J$5:$J$23,MATCH(N165,$I$5:$I$23,0)),"")</f>
        <v/>
      </c>
    </row>
    <row r="166" spans="13:15" x14ac:dyDescent="0.15">
      <c r="M166" s="29"/>
      <c r="N166" s="29"/>
      <c r="O166" s="30" t="str">
        <f t="shared" si="6"/>
        <v/>
      </c>
    </row>
    <row r="167" spans="13:15" x14ac:dyDescent="0.15">
      <c r="M167" s="29"/>
      <c r="N167" s="29"/>
      <c r="O167" s="30" t="str">
        <f t="shared" si="6"/>
        <v/>
      </c>
    </row>
    <row r="168" spans="13:15" x14ac:dyDescent="0.15">
      <c r="M168" s="29"/>
      <c r="N168" s="29"/>
      <c r="O168" s="30" t="str">
        <f t="shared" si="6"/>
        <v/>
      </c>
    </row>
    <row r="169" spans="13:15" x14ac:dyDescent="0.15">
      <c r="M169" s="29"/>
      <c r="N169" s="29"/>
      <c r="O169" s="30" t="str">
        <f t="shared" si="6"/>
        <v/>
      </c>
    </row>
    <row r="170" spans="13:15" x14ac:dyDescent="0.15">
      <c r="M170" s="29"/>
      <c r="N170" s="29"/>
      <c r="O170" s="30" t="str">
        <f t="shared" si="6"/>
        <v/>
      </c>
    </row>
    <row r="171" spans="13:15" x14ac:dyDescent="0.15">
      <c r="M171" s="29"/>
      <c r="N171" s="29"/>
      <c r="O171" s="30" t="str">
        <f t="shared" si="6"/>
        <v/>
      </c>
    </row>
    <row r="172" spans="13:15" x14ac:dyDescent="0.15">
      <c r="M172" s="29"/>
      <c r="N172" s="29"/>
      <c r="O172" s="30" t="str">
        <f t="shared" si="6"/>
        <v/>
      </c>
    </row>
    <row r="173" spans="13:15" x14ac:dyDescent="0.15">
      <c r="M173" s="29"/>
      <c r="N173" s="29"/>
      <c r="O173" s="30" t="str">
        <f t="shared" si="6"/>
        <v/>
      </c>
    </row>
    <row r="174" spans="13:15" x14ac:dyDescent="0.15">
      <c r="M174" s="29"/>
      <c r="N174" s="29"/>
      <c r="O174" s="30" t="str">
        <f t="shared" si="6"/>
        <v/>
      </c>
    </row>
    <row r="175" spans="13:15" x14ac:dyDescent="0.15">
      <c r="M175" s="29"/>
      <c r="N175" s="29"/>
      <c r="O175" s="30" t="str">
        <f t="shared" si="6"/>
        <v/>
      </c>
    </row>
    <row r="176" spans="13:15" x14ac:dyDescent="0.15">
      <c r="M176" s="29"/>
      <c r="N176" s="29"/>
      <c r="O176" s="30" t="str">
        <f t="shared" si="6"/>
        <v/>
      </c>
    </row>
    <row r="177" spans="13:15" x14ac:dyDescent="0.15">
      <c r="M177" s="29"/>
      <c r="N177" s="29"/>
      <c r="O177" s="30" t="str">
        <f t="shared" si="6"/>
        <v/>
      </c>
    </row>
    <row r="178" spans="13:15" x14ac:dyDescent="0.15">
      <c r="M178" s="29"/>
      <c r="N178" s="29"/>
      <c r="O178" s="30" t="str">
        <f t="shared" si="6"/>
        <v/>
      </c>
    </row>
    <row r="179" spans="13:15" x14ac:dyDescent="0.15">
      <c r="M179" s="29"/>
      <c r="N179" s="29"/>
      <c r="O179" s="30" t="str">
        <f t="shared" si="6"/>
        <v/>
      </c>
    </row>
    <row r="180" spans="13:15" x14ac:dyDescent="0.15">
      <c r="M180" s="29"/>
      <c r="N180" s="29"/>
      <c r="O180" s="30" t="str">
        <f t="shared" si="6"/>
        <v/>
      </c>
    </row>
    <row r="181" spans="13:15" x14ac:dyDescent="0.15">
      <c r="M181" s="29"/>
      <c r="N181" s="29"/>
      <c r="O181" s="30" t="str">
        <f t="shared" si="6"/>
        <v/>
      </c>
    </row>
    <row r="182" spans="13:15" x14ac:dyDescent="0.15">
      <c r="M182" s="29"/>
      <c r="N182" s="29"/>
      <c r="O182" s="30" t="str">
        <f t="shared" si="6"/>
        <v/>
      </c>
    </row>
    <row r="183" spans="13:15" x14ac:dyDescent="0.15">
      <c r="M183" s="29"/>
      <c r="N183" s="29"/>
      <c r="O183" s="30" t="str">
        <f t="shared" si="6"/>
        <v/>
      </c>
    </row>
    <row r="184" spans="13:15" x14ac:dyDescent="0.15">
      <c r="M184" s="29"/>
      <c r="N184" s="29"/>
      <c r="O184" s="30" t="str">
        <f t="shared" si="6"/>
        <v/>
      </c>
    </row>
    <row r="185" spans="13:15" x14ac:dyDescent="0.15">
      <c r="M185" s="29"/>
      <c r="N185" s="29"/>
      <c r="O185" s="30" t="str">
        <f t="shared" si="6"/>
        <v/>
      </c>
    </row>
    <row r="186" spans="13:15" x14ac:dyDescent="0.15">
      <c r="M186" s="29"/>
      <c r="N186" s="29"/>
      <c r="O186" s="30" t="str">
        <f t="shared" si="6"/>
        <v/>
      </c>
    </row>
    <row r="187" spans="13:15" x14ac:dyDescent="0.15">
      <c r="M187" s="29"/>
      <c r="N187" s="29"/>
      <c r="O187" s="30" t="str">
        <f t="shared" si="6"/>
        <v/>
      </c>
    </row>
    <row r="188" spans="13:15" x14ac:dyDescent="0.15">
      <c r="M188" s="29"/>
      <c r="N188" s="29"/>
      <c r="O188" s="30" t="str">
        <f t="shared" si="6"/>
        <v/>
      </c>
    </row>
    <row r="189" spans="13:15" x14ac:dyDescent="0.15">
      <c r="M189" s="29"/>
      <c r="N189" s="29"/>
      <c r="O189" s="30" t="str">
        <f t="shared" si="6"/>
        <v/>
      </c>
    </row>
    <row r="190" spans="13:15" x14ac:dyDescent="0.15">
      <c r="M190" s="29"/>
      <c r="N190" s="29"/>
      <c r="O190" s="30" t="str">
        <f t="shared" si="6"/>
        <v/>
      </c>
    </row>
    <row r="191" spans="13:15" x14ac:dyDescent="0.15">
      <c r="M191" s="29"/>
      <c r="N191" s="29"/>
      <c r="O191" s="30" t="str">
        <f t="shared" si="6"/>
        <v/>
      </c>
    </row>
    <row r="192" spans="13:15" x14ac:dyDescent="0.15">
      <c r="M192" s="29"/>
      <c r="N192" s="29"/>
      <c r="O192" s="30" t="str">
        <f t="shared" si="6"/>
        <v/>
      </c>
    </row>
    <row r="193" spans="13:15" x14ac:dyDescent="0.15">
      <c r="M193" s="29"/>
      <c r="N193" s="29"/>
      <c r="O193" s="30" t="str">
        <f t="shared" si="6"/>
        <v/>
      </c>
    </row>
    <row r="194" spans="13:15" x14ac:dyDescent="0.15">
      <c r="M194" s="29"/>
      <c r="N194" s="29"/>
      <c r="O194" s="30" t="str">
        <f t="shared" si="6"/>
        <v/>
      </c>
    </row>
    <row r="195" spans="13:15" x14ac:dyDescent="0.15">
      <c r="M195" s="29"/>
      <c r="N195" s="29"/>
      <c r="O195" s="30" t="str">
        <f t="shared" si="6"/>
        <v/>
      </c>
    </row>
    <row r="196" spans="13:15" x14ac:dyDescent="0.15">
      <c r="M196" s="29"/>
      <c r="N196" s="29"/>
      <c r="O196" s="30" t="str">
        <f t="shared" si="6"/>
        <v/>
      </c>
    </row>
    <row r="197" spans="13:15" x14ac:dyDescent="0.15">
      <c r="M197" s="29"/>
      <c r="N197" s="29"/>
      <c r="O197" s="30" t="str">
        <f t="shared" ref="O197:O199" si="7">IFERROR(INDEX($J$5:$J$23,MATCH(N197,$I$5:$I$23,0)),"")</f>
        <v/>
      </c>
    </row>
    <row r="198" spans="13:15" x14ac:dyDescent="0.15">
      <c r="M198" s="29"/>
      <c r="N198" s="29"/>
      <c r="O198" s="30" t="str">
        <f t="shared" si="7"/>
        <v/>
      </c>
    </row>
    <row r="199" spans="13:15" x14ac:dyDescent="0.15">
      <c r="M199" s="29"/>
      <c r="N199" s="29"/>
      <c r="O199" s="30" t="str">
        <f t="shared" si="7"/>
        <v/>
      </c>
    </row>
    <row r="200" spans="13:15" x14ac:dyDescent="0.15">
      <c r="M200" s="29"/>
      <c r="N200" s="29"/>
      <c r="O200" s="30"/>
    </row>
    <row r="201" spans="13:15" x14ac:dyDescent="0.15">
      <c r="M201" s="29"/>
      <c r="N201" s="29"/>
      <c r="O201" s="30"/>
    </row>
    <row r="202" spans="13:15" x14ac:dyDescent="0.15">
      <c r="M202" s="29"/>
      <c r="N202" s="29"/>
      <c r="O202" s="30"/>
    </row>
    <row r="203" spans="13:15" x14ac:dyDescent="0.15">
      <c r="M203" s="29"/>
      <c r="N203" s="29"/>
      <c r="O203" s="30"/>
    </row>
    <row r="204" spans="13:15" x14ac:dyDescent="0.15">
      <c r="M204" s="29"/>
      <c r="N204" s="29"/>
      <c r="O204" s="30"/>
    </row>
  </sheetData>
  <mergeCells count="3">
    <mergeCell ref="B3:C3"/>
    <mergeCell ref="I3:K3"/>
    <mergeCell ref="M3:O3"/>
  </mergeCells>
  <dataValidations count="1">
    <dataValidation type="list" allowBlank="1" showInputMessage="1" showErrorMessage="1" sqref="N5:N200" xr:uid="{00000000-0002-0000-0100-000000000000}">
      <formula1>OFFSET($I$5,,,COUNTA($I$5:$I$23))</formula1>
      <formula2>0</formula2>
    </dataValidation>
  </dataValidations>
  <pageMargins left="0.7" right="0.7" top="0.75" bottom="0.75" header="0.511811023622047" footer="0.511811023622047"/>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
  <sheetViews>
    <sheetView showGridLines="0" zoomScaleNormal="100" workbookViewId="0">
      <pane ySplit="1" topLeftCell="A2" activePane="bottomLeft" state="frozen"/>
      <selection pane="bottomLeft" activeCell="H174" sqref="H174"/>
    </sheetView>
  </sheetViews>
  <sheetFormatPr baseColWidth="10" defaultColWidth="8.83203125" defaultRowHeight="14" x14ac:dyDescent="0.15"/>
  <cols>
    <col min="1" max="16384" width="8.83203125" style="8"/>
  </cols>
  <sheetData>
    <row r="1" spans="2:19" s="16" customFormat="1" ht="47.25" customHeight="1" x14ac:dyDescent="0.15">
      <c r="B1" s="9"/>
      <c r="C1" s="9"/>
      <c r="D1" s="10" t="s">
        <v>77</v>
      </c>
      <c r="E1" s="11"/>
      <c r="F1" s="10"/>
      <c r="G1" s="11"/>
      <c r="H1" s="11"/>
      <c r="I1" s="11"/>
      <c r="J1" s="11"/>
      <c r="K1" s="11"/>
      <c r="L1" s="12"/>
      <c r="M1" s="11"/>
      <c r="N1" s="13"/>
      <c r="O1" s="14"/>
      <c r="P1" s="15"/>
      <c r="Q1" s="15"/>
      <c r="R1" s="15"/>
      <c r="S1" s="15"/>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1"/>
  <sheetViews>
    <sheetView showGridLines="0" zoomScaleNormal="100" workbookViewId="0">
      <pane ySplit="1" topLeftCell="A2" activePane="bottomLeft" state="frozen"/>
      <selection pane="bottomLeft" sqref="A1:XFD1048576"/>
    </sheetView>
  </sheetViews>
  <sheetFormatPr baseColWidth="10" defaultColWidth="8.83203125" defaultRowHeight="14" x14ac:dyDescent="0.15"/>
  <cols>
    <col min="1" max="16384" width="8.83203125" style="8"/>
  </cols>
  <sheetData>
    <row r="1" spans="2:19" s="3" customFormat="1" ht="47.25" customHeight="1" x14ac:dyDescent="0.15">
      <c r="B1" s="1"/>
      <c r="C1" s="1"/>
      <c r="D1" s="2" t="s">
        <v>78</v>
      </c>
      <c r="F1" s="2"/>
      <c r="L1" s="4"/>
      <c r="N1" s="5"/>
      <c r="O1" s="6"/>
      <c r="P1" s="7"/>
      <c r="Q1" s="7"/>
      <c r="R1" s="7"/>
      <c r="S1" s="7"/>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Project</vt:lpstr>
      <vt:lpstr>Settings</vt:lpstr>
      <vt:lpstr>Help</vt:lpstr>
      <vt:lpstr>Disclaimer</vt:lpstr>
      <vt:lpstr>Due_date</vt:lpstr>
      <vt:lpstr>End</vt:lpstr>
      <vt:lpstr>gantt_date</vt:lpstr>
      <vt:lpstr>ID</vt:lpstr>
      <vt:lpstr>next_gantt_date</vt:lpstr>
      <vt:lpstr>prev_cel_range</vt:lpstr>
      <vt:lpstr>progress</vt:lpstr>
      <vt:lpstr>start</vt:lpstr>
      <vt:lpstr>Start_date</vt:lpstr>
      <vt:lpstr>Status</vt:lpstr>
      <vt:lpstr>team_member</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2026-07-01T09:54:51Z</dcterms:modified>
  <dc:language>en-US</dc:language>
</cp:coreProperties>
</file>