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trlProps/ctrlProp1.xml" ContentType="application/vnd.ms-excel.controlproperties+xml"/>
  <Override PartName="/xl/slicers/slicer1.xml" ContentType="application/vnd.ms-excel.slicer+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filterPrivacy="1" updateLinks="never" codeName="ThisWorkbook" hidePivotFieldList="1"/>
  <xr:revisionPtr revIDLastSave="0" documentId="13_ncr:1_{D65674BF-ACBE-6044-9520-9F62B8492EAA}" xr6:coauthVersionLast="47" xr6:coauthVersionMax="47" xr10:uidLastSave="{00000000-0000-0000-0000-000000000000}"/>
  <bookViews>
    <workbookView xWindow="0" yWindow="500" windowWidth="28800" windowHeight="16280" tabRatio="474" xr2:uid="{00000000-000D-0000-FFFF-FFFF00000000}"/>
  </bookViews>
  <sheets>
    <sheet name="Dashboard" sheetId="3" r:id="rId1"/>
    <sheet name="Project Table" sheetId="1" r:id="rId2"/>
    <sheet name="Settings" sheetId="2" r:id="rId3"/>
    <sheet name="Formulae for the dashboard" sheetId="4" r:id="rId4"/>
    <sheet name="Help" sheetId="5" r:id="rId5"/>
    <sheet name="Disclaimer" sheetId="6" r:id="rId6"/>
  </sheets>
  <definedNames>
    <definedName name="date" localSheetId="0">Dashboard!$Q$4:$XFD$4</definedName>
    <definedName name="due_date" localSheetId="0">Dashboard!$K1</definedName>
    <definedName name="Duration" localSheetId="0">Dashboard!$J1</definedName>
    <definedName name="gantt_item">AND(gantt_date&gt;=Start_date,gantt_date&lt;=Dashboard!due_date)</definedName>
    <definedName name="Progress" localSheetId="0">Dashboard!$M1</definedName>
    <definedName name="Slicer_Department">#N/A</definedName>
    <definedName name="Slicer_Department1">#N/A</definedName>
    <definedName name="Slicer_Manager">#N/A</definedName>
    <definedName name="Slicer_Status">#N/A</definedName>
    <definedName name="Slicer_Task">#N/A</definedName>
    <definedName name="Slicer_Task1">#N/A</definedName>
    <definedName name="start_date" localSheetId="0">Dashboard!$I1</definedName>
  </definedNames>
  <calcPr calcId="191029"/>
  <pivotCaches>
    <pivotCache cacheId="28" r:id="rId7"/>
  </pivotCaches>
  <extLst>
    <ext xmlns:x14="http://schemas.microsoft.com/office/spreadsheetml/2009/9/main" uri="{BBE1A952-AA13-448e-AADC-164F8A28A991}">
      <x14:slicerCaches>
        <x14:slicerCache r:id="rId8"/>
        <x14:slicerCache r:id="rId9"/>
        <x14:slicerCache r:id="rId10"/>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 i="1" l="1"/>
  <c r="N27" i="1" s="1"/>
  <c r="M24" i="1"/>
  <c r="N24" i="1" s="1"/>
  <c r="M29" i="1"/>
  <c r="N29" i="1" s="1"/>
  <c r="M30" i="1"/>
  <c r="N30" i="1" s="1"/>
  <c r="M15" i="1"/>
  <c r="N15" i="1" s="1"/>
  <c r="M16" i="1"/>
  <c r="N16" i="1" s="1"/>
  <c r="M17" i="1"/>
  <c r="N17" i="1" s="1"/>
  <c r="M23" i="1"/>
  <c r="N23" i="1" s="1"/>
  <c r="M19" i="1"/>
  <c r="N19" i="1" s="1"/>
  <c r="M14" i="1"/>
  <c r="N14" i="1" s="1"/>
  <c r="M25" i="1"/>
  <c r="N25" i="1" s="1"/>
  <c r="M31" i="1"/>
  <c r="N31" i="1" s="1"/>
  <c r="M10" i="1"/>
  <c r="N10" i="1" s="1"/>
  <c r="M22" i="1"/>
  <c r="N22" i="1" s="1"/>
  <c r="M33" i="1"/>
  <c r="N33" i="1" s="1"/>
  <c r="M7" i="1"/>
  <c r="N7" i="1" s="1"/>
  <c r="M21" i="1"/>
  <c r="N21" i="1" s="1"/>
  <c r="M20" i="1"/>
  <c r="N20" i="1" s="1"/>
  <c r="M8" i="1"/>
  <c r="N8" i="1" s="1"/>
  <c r="M9" i="1"/>
  <c r="N9" i="1" s="1"/>
  <c r="M11" i="1"/>
  <c r="N11" i="1" s="1"/>
  <c r="M28" i="1"/>
  <c r="N28" i="1" s="1"/>
  <c r="M12" i="1"/>
  <c r="N12" i="1" s="1"/>
  <c r="M13" i="1"/>
  <c r="N13" i="1" s="1"/>
  <c r="M26" i="1"/>
  <c r="N26" i="1" s="1"/>
  <c r="M32" i="1"/>
  <c r="N32" i="1" s="1"/>
  <c r="M18" i="1"/>
  <c r="N18" i="1" s="1"/>
  <c r="M34" i="1"/>
  <c r="N34" i="1" s="1"/>
  <c r="AA2" i="4" l="1"/>
  <c r="C4" i="3" l="1"/>
  <c r="Q4" i="3" s="1"/>
  <c r="R4" i="3" s="1"/>
  <c r="S4" i="3" s="1"/>
  <c r="T4" i="3" s="1"/>
  <c r="U4" i="3" s="1"/>
  <c r="V4" i="3" s="1"/>
  <c r="W4" i="3" s="1"/>
  <c r="G4" i="3"/>
  <c r="X4" i="3" l="1"/>
  <c r="Y4" i="3" s="1"/>
  <c r="Z4" i="3" s="1"/>
  <c r="AA4" i="3" s="1"/>
  <c r="AB4" i="3" s="1"/>
  <c r="AC4" i="3" s="1"/>
  <c r="AD4" i="3" s="1"/>
  <c r="AE4" i="3" s="1"/>
  <c r="AF4" i="3" s="1"/>
  <c r="AG4" i="3" s="1"/>
  <c r="AH4" i="3" s="1"/>
  <c r="AI4" i="3" s="1"/>
  <c r="AJ4" i="3" s="1"/>
  <c r="AK4" i="3" s="1"/>
  <c r="AL4" i="3" s="1"/>
  <c r="AM4" i="3" s="1"/>
  <c r="AN4" i="3" s="1"/>
  <c r="AO4" i="3" s="1"/>
  <c r="AP4" i="3" s="1"/>
  <c r="AQ4" i="3" s="1"/>
  <c r="AR4" i="3" s="1"/>
  <c r="X3" i="4"/>
  <c r="X6" i="4" s="1"/>
  <c r="X2" i="4"/>
  <c r="X4" i="4" l="1"/>
  <c r="X7" i="4" s="1"/>
  <c r="Q5" i="3" l="1"/>
  <c r="R5" i="3" l="1"/>
  <c r="G1" i="3"/>
  <c r="B9" i="4"/>
  <c r="B8" i="4"/>
  <c r="B7" i="4"/>
  <c r="B6" i="4"/>
  <c r="B5" i="4"/>
  <c r="B4" i="4"/>
  <c r="B3" i="4"/>
  <c r="B28" i="1"/>
  <c r="B33" i="1" s="1"/>
  <c r="G3" i="4"/>
  <c r="S5" i="3" l="1"/>
  <c r="H3" i="4"/>
  <c r="B12" i="4"/>
  <c r="B13" i="4"/>
  <c r="L3" i="2"/>
  <c r="T5" i="3" l="1"/>
  <c r="U5" i="3" l="1"/>
  <c r="V5" i="3" l="1"/>
  <c r="W5" i="3" l="1"/>
  <c r="X5" i="3" l="1"/>
  <c r="Y5" i="3" l="1"/>
  <c r="Z5" i="3" l="1"/>
  <c r="AA5" i="3" l="1"/>
  <c r="AB5" i="3" l="1"/>
  <c r="AC5" i="3" l="1"/>
  <c r="AD5" i="3" l="1"/>
  <c r="AE5" i="3" l="1"/>
  <c r="AF5" i="3" l="1"/>
  <c r="AG5" i="3" l="1"/>
  <c r="AH5" i="3" l="1"/>
  <c r="AI5" i="3" l="1"/>
  <c r="AJ5" i="3" l="1"/>
  <c r="AK5" i="3" l="1"/>
  <c r="AL5" i="3" l="1"/>
  <c r="AM5" i="3" l="1"/>
  <c r="AN5" i="3" l="1"/>
  <c r="AO5" i="3" l="1"/>
  <c r="AP5" i="3" l="1"/>
  <c r="AQ5" i="3" l="1"/>
  <c r="AR5" i="3" l="1"/>
  <c r="B22" i="1"/>
  <c r="B23" i="1" s="1"/>
  <c r="B24" i="1" s="1"/>
  <c r="B25" i="1" s="1"/>
  <c r="B7" i="1"/>
  <c r="B8" i="1" s="1"/>
  <c r="B9" i="1" s="1"/>
  <c r="B10" i="1" s="1"/>
  <c r="B11" i="1" s="1"/>
  <c r="B12" i="1" s="1"/>
  <c r="B13" i="1" s="1"/>
  <c r="B14" i="1" s="1"/>
  <c r="B15" i="1" s="1"/>
  <c r="B16" i="1" s="1"/>
  <c r="B17" i="1" s="1"/>
  <c r="B19" i="1"/>
  <c r="B20" i="1" s="1"/>
  <c r="B30" i="1"/>
  <c r="B3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6" authorId="0" shapeId="0" xr:uid="{00000000-0006-0000-0100-000001000000}">
      <text>
        <r>
          <rPr>
            <sz val="9"/>
            <color indexed="81"/>
            <rFont val="Tahoma"/>
            <family val="2"/>
          </rPr>
          <t xml:space="preserve">To change the values in the dropdown list, go to the next sheet and simply replace a value with a custom one in the "Priority dropdown" column.
</t>
        </r>
        <r>
          <rPr>
            <b/>
            <sz val="9"/>
            <color indexed="81"/>
            <rFont val="Tahoma"/>
            <family val="2"/>
          </rPr>
          <t>Example:</t>
        </r>
        <r>
          <rPr>
            <sz val="9"/>
            <color indexed="81"/>
            <rFont val="Tahoma"/>
            <family val="2"/>
          </rPr>
          <t xml:space="preserve"> You wish to replace the value "Medium" in the dropdown list to "Unknown". 
</t>
        </r>
        <r>
          <rPr>
            <b/>
            <sz val="9"/>
            <color indexed="81"/>
            <rFont val="Tahoma"/>
            <family val="2"/>
          </rPr>
          <t>Step1:</t>
        </r>
        <r>
          <rPr>
            <sz val="9"/>
            <color indexed="81"/>
            <rFont val="Tahoma"/>
            <family val="2"/>
          </rPr>
          <t xml:space="preserve"> Click on "Sheet2" at the bottom left of the screen.
</t>
        </r>
        <r>
          <rPr>
            <b/>
            <sz val="9"/>
            <color indexed="81"/>
            <rFont val="Tahoma"/>
            <family val="2"/>
          </rPr>
          <t xml:space="preserve">Step2: </t>
        </r>
        <r>
          <rPr>
            <sz val="9"/>
            <color indexed="81"/>
            <rFont val="Tahoma"/>
            <family val="2"/>
          </rPr>
          <t xml:space="preserve">In the "Priority dropdown" column, locate the cell that says "Medium".
</t>
        </r>
        <r>
          <rPr>
            <b/>
            <sz val="9"/>
            <color indexed="81"/>
            <rFont val="Tahoma"/>
            <family val="2"/>
          </rPr>
          <t>Step3:</t>
        </r>
        <r>
          <rPr>
            <sz val="9"/>
            <color indexed="81"/>
            <rFont val="Tahoma"/>
            <family val="2"/>
          </rPr>
          <t xml:space="preserve"> Delete "Medium" and replace it with "Unknown" (or any other value of your choosing).
You can use the same method to replace the values in the dropdown list of the "Status" column.</t>
        </r>
      </text>
    </comment>
    <comment ref="J6" authorId="0" shapeId="0" xr:uid="{00000000-0006-0000-0100-000002000000}">
      <text>
        <r>
          <rPr>
            <sz val="9"/>
            <color indexed="81"/>
            <rFont val="Tahoma"/>
            <family val="2"/>
          </rPr>
          <t xml:space="preserve">You can choose the percentage via the dropdown list, or you can type in a custom number. 
</t>
        </r>
        <r>
          <rPr>
            <b/>
            <sz val="9"/>
            <color indexed="81"/>
            <rFont val="Tahoma"/>
            <family val="2"/>
          </rPr>
          <t>Note:</t>
        </r>
        <r>
          <rPr>
            <sz val="9"/>
            <color indexed="81"/>
            <rFont val="Tahoma"/>
            <family val="2"/>
          </rPr>
          <t xml:space="preserve"> The bar will not automatically change to "100%" if the status is changed to "Complete".
</t>
        </r>
      </text>
    </comment>
  </commentList>
</comments>
</file>

<file path=xl/sharedStrings.xml><?xml version="1.0" encoding="utf-8"?>
<sst xmlns="http://schemas.openxmlformats.org/spreadsheetml/2006/main" count="562" uniqueCount="141">
  <si>
    <t>Project manager</t>
  </si>
  <si>
    <t>Task</t>
  </si>
  <si>
    <t>Priority</t>
  </si>
  <si>
    <t>Description</t>
  </si>
  <si>
    <t>Assignee</t>
  </si>
  <si>
    <t>Status</t>
  </si>
  <si>
    <t>Progress</t>
  </si>
  <si>
    <t>Start date</t>
  </si>
  <si>
    <t>Due date</t>
  </si>
  <si>
    <t>Days left</t>
  </si>
  <si>
    <t>Notes</t>
  </si>
  <si>
    <t>Task1</t>
  </si>
  <si>
    <t>High</t>
  </si>
  <si>
    <t>In Progress</t>
  </si>
  <si>
    <t>Task2</t>
  </si>
  <si>
    <t>Medium</t>
  </si>
  <si>
    <t>Complete</t>
  </si>
  <si>
    <t>Task3</t>
  </si>
  <si>
    <t>On Hold</t>
  </si>
  <si>
    <t>Task4</t>
  </si>
  <si>
    <t>Critical!</t>
  </si>
  <si>
    <t>Overdue</t>
  </si>
  <si>
    <t>Task5</t>
  </si>
  <si>
    <t>In Review</t>
  </si>
  <si>
    <t>Low</t>
  </si>
  <si>
    <t>Subtask</t>
  </si>
  <si>
    <t>Priority dropdown</t>
  </si>
  <si>
    <t>Status dropdown</t>
  </si>
  <si>
    <t>Task6</t>
  </si>
  <si>
    <t>Task7</t>
  </si>
  <si>
    <t>Subtask1</t>
  </si>
  <si>
    <t>Subtask2</t>
  </si>
  <si>
    <t>Subtask3</t>
  </si>
  <si>
    <t>Subtask4</t>
  </si>
  <si>
    <t>Budget</t>
  </si>
  <si>
    <t>Actual cost</t>
  </si>
  <si>
    <t>Blocked</t>
  </si>
  <si>
    <t>Manager</t>
  </si>
  <si>
    <t>Development</t>
  </si>
  <si>
    <t>Marketing</t>
  </si>
  <si>
    <t>Security</t>
  </si>
  <si>
    <t>Design</t>
  </si>
  <si>
    <t>Content</t>
  </si>
  <si>
    <t>Jenna A.</t>
  </si>
  <si>
    <t>Davina B.</t>
  </si>
  <si>
    <t>Jasmine C.</t>
  </si>
  <si>
    <t>Tom D.</t>
  </si>
  <si>
    <t>David E.</t>
  </si>
  <si>
    <t>Samantha F.</t>
  </si>
  <si>
    <t>Alexander G.</t>
  </si>
  <si>
    <t>George H.</t>
  </si>
  <si>
    <t>Peter I.</t>
  </si>
  <si>
    <t>Kevin J.</t>
  </si>
  <si>
    <t>Helen C.</t>
  </si>
  <si>
    <t>Sasha H.</t>
  </si>
  <si>
    <t>Prudence P.</t>
  </si>
  <si>
    <t>Jason B.</t>
  </si>
  <si>
    <t>Holidays</t>
  </si>
  <si>
    <t>days before the deadline</t>
  </si>
  <si>
    <t>Today's date:</t>
  </si>
  <si>
    <t>Grand Total</t>
  </si>
  <si>
    <t>-</t>
  </si>
  <si>
    <t>Task1 Total</t>
  </si>
  <si>
    <t>Task2 Total</t>
  </si>
  <si>
    <t>Task3 Total</t>
  </si>
  <si>
    <t>Task4 Total</t>
  </si>
  <si>
    <t>Task5 Total</t>
  </si>
  <si>
    <t>Task6 Total</t>
  </si>
  <si>
    <t>Task7 Total</t>
  </si>
  <si>
    <t xml:space="preserve">Budget </t>
  </si>
  <si>
    <t xml:space="preserve">Progress </t>
  </si>
  <si>
    <t>Subtask1.1</t>
  </si>
  <si>
    <t>Subtask2.1</t>
  </si>
  <si>
    <t>Subtask3.1</t>
  </si>
  <si>
    <t>Subtask4.1</t>
  </si>
  <si>
    <t>Subtask1.2</t>
  </si>
  <si>
    <t>Subtask2.2</t>
  </si>
  <si>
    <t>Subtask3.2</t>
  </si>
  <si>
    <t>Subtask4.2</t>
  </si>
  <si>
    <t>Subtask1.3</t>
  </si>
  <si>
    <t>Subtask2.3</t>
  </si>
  <si>
    <t>Subtask3.3</t>
  </si>
  <si>
    <t>Subtask4.3</t>
  </si>
  <si>
    <t>Subtask1.4</t>
  </si>
  <si>
    <t>Subtask2.4</t>
  </si>
  <si>
    <t>Subtask3.4</t>
  </si>
  <si>
    <t>Subtask4.4</t>
  </si>
  <si>
    <t>Subtask1.5</t>
  </si>
  <si>
    <t>Subtask2.5</t>
  </si>
  <si>
    <t>Subtask3.5</t>
  </si>
  <si>
    <t>Subtask4.5</t>
  </si>
  <si>
    <t>Subtask1.6</t>
  </si>
  <si>
    <t>Subtask2.6</t>
  </si>
  <si>
    <t>Subtask3.6</t>
  </si>
  <si>
    <t>Subtask4.6</t>
  </si>
  <si>
    <t xml:space="preserve">Actual cost </t>
  </si>
  <si>
    <t>Department</t>
  </si>
  <si>
    <r>
      <t>Show "</t>
    </r>
    <r>
      <rPr>
        <b/>
        <sz val="11"/>
        <color theme="1"/>
        <rFont val="Webdings"/>
        <family val="1"/>
        <charset val="2"/>
      </rPr>
      <t>i</t>
    </r>
    <r>
      <rPr>
        <b/>
        <sz val="11"/>
        <color theme="1"/>
        <rFont val="Calibri"/>
        <family val="2"/>
        <scheme val="minor"/>
      </rPr>
      <t>" notification</t>
    </r>
  </si>
  <si>
    <t>Project management</t>
  </si>
  <si>
    <t>HR</t>
  </si>
  <si>
    <t>QA</t>
  </si>
  <si>
    <t>Finance</t>
  </si>
  <si>
    <t>Support</t>
  </si>
  <si>
    <t>Sales</t>
  </si>
  <si>
    <t>Administration</t>
  </si>
  <si>
    <t>SEO</t>
  </si>
  <si>
    <t>Product management</t>
  </si>
  <si>
    <t>Product 1</t>
  </si>
  <si>
    <t>Product 2</t>
  </si>
  <si>
    <t>Product 3</t>
  </si>
  <si>
    <t>Not started</t>
  </si>
  <si>
    <t>Remaining tasks</t>
  </si>
  <si>
    <t>Total tasks</t>
  </si>
  <si>
    <t>Bar chart</t>
  </si>
  <si>
    <t>Doughnut</t>
  </si>
  <si>
    <t>Project Management Dashboard Template</t>
  </si>
  <si>
    <t>Scroll bar:</t>
  </si>
  <si>
    <t>Duration</t>
  </si>
  <si>
    <t>(blank)</t>
  </si>
  <si>
    <t>Start date:</t>
  </si>
  <si>
    <t>Dur.</t>
  </si>
  <si>
    <t>% Duration of project</t>
  </si>
  <si>
    <t>Remaining % of project</t>
  </si>
  <si>
    <t>Number of "Complete" tasks</t>
  </si>
  <si>
    <t>Number of remaining tasks</t>
  </si>
  <si>
    <t>Number of tasks total</t>
  </si>
  <si>
    <t>Remaining</t>
  </si>
  <si>
    <t>Project manager:</t>
  </si>
  <si>
    <t>Peter Maxwell</t>
  </si>
  <si>
    <t>Project Management Template With Dashboard</t>
  </si>
  <si>
    <t>Project start date</t>
  </si>
  <si>
    <t>Project end date</t>
  </si>
  <si>
    <t>Client</t>
  </si>
  <si>
    <t>Project summary</t>
  </si>
  <si>
    <t>Sponsor</t>
  </si>
  <si>
    <t>Total budget</t>
  </si>
  <si>
    <t>The goal of this project is to…</t>
  </si>
  <si>
    <t>PR</t>
  </si>
  <si>
    <t>Disclaimer</t>
  </si>
  <si>
    <t>Settings</t>
  </si>
  <si>
    <t>Help: How to use and customize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</si>
</sst>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6" formatCode="&quot;$&quot;#,##0_);[Red]\(&quot;$&quot;#,##0\)"/>
    <numFmt numFmtId="164" formatCode="m/d/yyyy;@"/>
    <numFmt numFmtId="165" formatCode="&quot;$&quot;#,##0.00"/>
    <numFmt numFmtId="166" formatCode="0.0,,\M;\-0.0,,\M"/>
    <numFmt numFmtId="167" formatCode="[$-409]d\-mmm;@"/>
    <numFmt numFmtId="168" formatCode="[$-409]d\-mmm\-yy;@"/>
    <numFmt numFmtId="169" formatCode="[$-409]mmm\ d\,\ yyyy;@"/>
  </numFmts>
  <fonts count="3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color theme="1"/>
      <name val="Calibri"/>
      <family val="2"/>
    </font>
    <font>
      <b/>
      <sz val="11"/>
      <color theme="0"/>
      <name val="Calibri"/>
      <family val="2"/>
      <scheme val="minor"/>
    </font>
    <font>
      <b/>
      <sz val="11"/>
      <color theme="1"/>
      <name val="Webdings"/>
      <family val="1"/>
      <charset val="2"/>
    </font>
    <font>
      <b/>
      <sz val="11"/>
      <color theme="0" tint="-4.9989318521683403E-2"/>
      <name val="Calibri"/>
      <family val="2"/>
      <scheme val="minor"/>
    </font>
    <font>
      <sz val="11"/>
      <color theme="1"/>
      <name val="Inter"/>
    </font>
    <font>
      <sz val="14"/>
      <color theme="0" tint="-4.9989318521683403E-2"/>
      <name val="Inter"/>
    </font>
    <font>
      <sz val="11"/>
      <color theme="0" tint="-4.9989318521683403E-2"/>
      <name val="Inter"/>
    </font>
    <font>
      <sz val="12"/>
      <color theme="0" tint="-4.9989318521683403E-2"/>
      <name val="Inter"/>
    </font>
    <font>
      <sz val="9"/>
      <color theme="0" tint="-4.9989318521683403E-2"/>
      <name val="Inter"/>
    </font>
    <font>
      <sz val="10"/>
      <color theme="1"/>
      <name val="Inter"/>
    </font>
    <font>
      <sz val="9"/>
      <color theme="1"/>
      <name val="Inter"/>
    </font>
    <font>
      <b/>
      <sz val="11"/>
      <color theme="1"/>
      <name val="Inter"/>
    </font>
    <font>
      <sz val="26"/>
      <color theme="0" tint="-4.9989318521683403E-2"/>
      <name val="Inter"/>
    </font>
    <font>
      <b/>
      <sz val="11"/>
      <color theme="2" tint="-0.249977111117893"/>
      <name val="Inter"/>
    </font>
    <font>
      <b/>
      <sz val="26"/>
      <color theme="1"/>
      <name val="Inter"/>
    </font>
    <font>
      <sz val="10"/>
      <color theme="2" tint="-0.89999084444715716"/>
      <name val="Inter"/>
    </font>
    <font>
      <b/>
      <sz val="12"/>
      <color theme="0" tint="-4.9989318521683403E-2"/>
      <name val="Inter"/>
    </font>
    <font>
      <b/>
      <sz val="9"/>
      <color theme="0" tint="-4.9989318521683403E-2"/>
      <name val="Inter"/>
    </font>
    <font>
      <sz val="11"/>
      <name val="Inter"/>
    </font>
    <font>
      <b/>
      <sz val="26"/>
      <color rgb="FF4E8AFF"/>
      <name val="Inter"/>
    </font>
    <font>
      <b/>
      <sz val="20"/>
      <color rgb="FF4E8AFF"/>
      <name val="Inter"/>
    </font>
    <font>
      <sz val="11"/>
      <color rgb="FF4E8AFF"/>
      <name val="Inter"/>
    </font>
    <font>
      <b/>
      <sz val="14"/>
      <color rgb="FF4E8AFF"/>
      <name val="Inter"/>
    </font>
    <font>
      <sz val="10"/>
      <color theme="0" tint="-4.9989318521683403E-2"/>
      <name val="Inter"/>
    </font>
    <font>
      <u/>
      <sz val="11"/>
      <color theme="10"/>
      <name val="Calibri"/>
      <family val="2"/>
      <scheme val="minor"/>
    </font>
    <font>
      <sz val="20"/>
      <color theme="0"/>
      <name val="Inter"/>
    </font>
  </fonts>
  <fills count="14">
    <fill>
      <patternFill patternType="none"/>
    </fill>
    <fill>
      <patternFill patternType="gray125"/>
    </fill>
    <fill>
      <patternFill patternType="solid">
        <fgColor rgb="FFFFC000"/>
        <bgColor indexed="64"/>
      </patternFill>
    </fill>
    <fill>
      <patternFill patternType="solid">
        <fgColor theme="6" tint="-0.499984740745262"/>
        <bgColor indexed="64"/>
      </patternFill>
    </fill>
    <fill>
      <patternFill patternType="solid">
        <fgColor theme="3" tint="-0.499984740745262"/>
        <bgColor indexed="64"/>
      </patternFill>
    </fill>
    <fill>
      <patternFill patternType="solid">
        <fgColor theme="2" tint="-0.89999084444715716"/>
        <bgColor indexed="64"/>
      </patternFill>
    </fill>
    <fill>
      <patternFill patternType="solid">
        <fgColor theme="6" tint="-0.249977111117893"/>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rgb="FF4E8AFF"/>
        <bgColor indexed="64"/>
      </patternFill>
    </fill>
    <fill>
      <patternFill patternType="solid">
        <fgColor rgb="FF5975AC"/>
        <bgColor indexed="64"/>
      </patternFill>
    </fill>
    <fill>
      <patternFill patternType="solid">
        <fgColor rgb="FFCCDCFB"/>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theme="6" tint="0.59996337778862885"/>
      </left>
      <right style="thin">
        <color theme="6" tint="0.59996337778862885"/>
      </right>
      <top/>
      <bottom/>
      <diagonal/>
    </border>
    <border>
      <left/>
      <right/>
      <top/>
      <bottom style="thin">
        <color indexed="64"/>
      </bottom>
      <diagonal/>
    </border>
    <border>
      <left style="thin">
        <color theme="0" tint="-4.9989318521683403E-2"/>
      </left>
      <right style="thin">
        <color theme="0" tint="-4.9989318521683403E-2"/>
      </right>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right/>
      <top style="thin">
        <color theme="2" tint="-0.24994659260841701"/>
      </top>
      <bottom/>
      <diagonal/>
    </border>
    <border>
      <left style="thin">
        <color theme="2" tint="-0.24994659260841701"/>
      </left>
      <right/>
      <top/>
      <bottom/>
      <diagonal/>
    </border>
    <border>
      <left/>
      <right style="thin">
        <color theme="2" tint="-0.24994659260841701"/>
      </right>
      <top style="thin">
        <color theme="2" tint="-0.24994659260841701"/>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0"/>
      </left>
      <right style="thin">
        <color theme="0"/>
      </right>
      <top style="thin">
        <color theme="0"/>
      </top>
      <bottom style="thin">
        <color theme="0"/>
      </bottom>
      <diagonal/>
    </border>
    <border>
      <left/>
      <right/>
      <top style="thin">
        <color theme="0" tint="-4.9989318521683403E-2"/>
      </top>
      <bottom style="thin">
        <color theme="0" tint="-4.9989318521683403E-2"/>
      </bottom>
      <diagonal/>
    </border>
    <border>
      <left/>
      <right style="thin">
        <color theme="0" tint="-0.24994659260841701"/>
      </right>
      <top/>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29" fillId="0" borderId="0" applyNumberFormat="0" applyFill="0" applyBorder="0" applyAlignment="0" applyProtection="0"/>
  </cellStyleXfs>
  <cellXfs count="129">
    <xf numFmtId="0" fontId="0" fillId="0" borderId="0" xfId="0"/>
    <xf numFmtId="0" fontId="2" fillId="0" borderId="0" xfId="0" applyFont="1" applyAlignment="1">
      <alignment horizontal="left" vertical="top" wrapText="1"/>
    </xf>
    <xf numFmtId="0" fontId="0" fillId="0" borderId="1" xfId="0" applyBorder="1"/>
    <xf numFmtId="14" fontId="0" fillId="0" borderId="1" xfId="0" applyNumberFormat="1" applyBorder="1"/>
    <xf numFmtId="0" fontId="0" fillId="0" borderId="1" xfId="0" applyBorder="1" applyAlignment="1">
      <alignment horizontal="center" vertical="center"/>
    </xf>
    <xf numFmtId="0" fontId="2" fillId="2" borderId="1" xfId="0" applyFont="1" applyFill="1" applyBorder="1"/>
    <xf numFmtId="0" fontId="2" fillId="0" borderId="0" xfId="0" applyFont="1"/>
    <xf numFmtId="0" fontId="2" fillId="2" borderId="1" xfId="0" applyFont="1" applyFill="1" applyBorder="1" applyAlignment="1">
      <alignment wrapText="1"/>
    </xf>
    <xf numFmtId="166" fontId="0" fillId="0" borderId="0" xfId="0" applyNumberFormat="1"/>
    <xf numFmtId="9" fontId="0" fillId="0" borderId="0" xfId="2" applyFont="1"/>
    <xf numFmtId="0" fontId="0" fillId="0" borderId="0" xfId="0" pivotButton="1"/>
    <xf numFmtId="0" fontId="0" fillId="7" borderId="0" xfId="0" applyFill="1"/>
    <xf numFmtId="0" fontId="0" fillId="0" borderId="3" xfId="0" applyBorder="1"/>
    <xf numFmtId="0" fontId="2" fillId="7" borderId="0" xfId="0" applyFont="1" applyFill="1" applyAlignment="1">
      <alignment vertical="center"/>
    </xf>
    <xf numFmtId="0" fontId="0" fillId="7" borderId="0" xfId="0" applyFill="1" applyAlignment="1">
      <alignment vertical="center"/>
    </xf>
    <xf numFmtId="0" fontId="0" fillId="9" borderId="0" xfId="0" applyFill="1"/>
    <xf numFmtId="0" fontId="2" fillId="0" borderId="0" xfId="0" applyFont="1" applyAlignment="1">
      <alignment horizontal="center" vertical="center"/>
    </xf>
    <xf numFmtId="0" fontId="0" fillId="8" borderId="0" xfId="0" applyFill="1" applyAlignment="1">
      <alignment horizontal="right"/>
    </xf>
    <xf numFmtId="0" fontId="0" fillId="0" borderId="0" xfId="0" applyAlignment="1">
      <alignment horizontal="center" vertical="center"/>
    </xf>
    <xf numFmtId="0" fontId="0" fillId="8" borderId="1" xfId="0" applyFill="1" applyBorder="1"/>
    <xf numFmtId="0" fontId="9" fillId="4" borderId="0" xfId="0" applyFont="1" applyFill="1"/>
    <xf numFmtId="0" fontId="9" fillId="4" borderId="0" xfId="0" applyFont="1" applyFill="1" applyAlignment="1">
      <alignment horizontal="center"/>
    </xf>
    <xf numFmtId="0" fontId="11" fillId="4" borderId="0" xfId="0" applyFont="1" applyFill="1"/>
    <xf numFmtId="0" fontId="9" fillId="3" borderId="0" xfId="0" applyFont="1" applyFill="1"/>
    <xf numFmtId="0" fontId="9" fillId="3" borderId="0" xfId="0" applyFont="1" applyFill="1" applyAlignment="1">
      <alignment horizontal="center"/>
    </xf>
    <xf numFmtId="0" fontId="11" fillId="3" borderId="0" xfId="0" applyFont="1" applyFill="1" applyAlignment="1">
      <alignment horizontal="center"/>
    </xf>
    <xf numFmtId="14" fontId="11" fillId="4" borderId="0" xfId="0" applyNumberFormat="1" applyFont="1" applyFill="1" applyAlignment="1">
      <alignment horizontal="left" vertical="top"/>
    </xf>
    <xf numFmtId="0" fontId="9" fillId="5" borderId="0" xfId="0" applyFont="1" applyFill="1"/>
    <xf numFmtId="169" fontId="10" fillId="5" borderId="0" xfId="0" applyNumberFormat="1" applyFont="1" applyFill="1" applyAlignment="1">
      <alignment horizontal="center" vertical="center"/>
    </xf>
    <xf numFmtId="0" fontId="11" fillId="5" borderId="0" xfId="0" applyFont="1" applyFill="1" applyAlignment="1">
      <alignment horizontal="left" vertical="center"/>
    </xf>
    <xf numFmtId="0" fontId="10" fillId="5" borderId="0" xfId="0" applyFont="1" applyFill="1" applyAlignment="1">
      <alignment horizontal="left" vertical="center"/>
    </xf>
    <xf numFmtId="168" fontId="12" fillId="5" borderId="0" xfId="0" applyNumberFormat="1" applyFont="1" applyFill="1" applyAlignment="1">
      <alignment horizontal="center" textRotation="75"/>
    </xf>
    <xf numFmtId="168" fontId="11" fillId="5" borderId="0" xfId="0" applyNumberFormat="1" applyFont="1" applyFill="1" applyAlignment="1">
      <alignment horizontal="center" textRotation="75"/>
    </xf>
    <xf numFmtId="0" fontId="9" fillId="4" borderId="0" xfId="0" applyFont="1" applyFill="1" applyAlignment="1">
      <alignment vertical="center"/>
    </xf>
    <xf numFmtId="0" fontId="9" fillId="5" borderId="0" xfId="0" applyFont="1" applyFill="1" applyAlignment="1">
      <alignment horizontal="right" vertical="center"/>
    </xf>
    <xf numFmtId="167" fontId="12" fillId="6" borderId="2" xfId="0" applyNumberFormat="1" applyFont="1" applyFill="1" applyBorder="1" applyAlignment="1">
      <alignment horizontal="center" vertical="center"/>
    </xf>
    <xf numFmtId="167" fontId="13" fillId="6" borderId="2" xfId="0" applyNumberFormat="1" applyFont="1" applyFill="1" applyBorder="1" applyAlignment="1">
      <alignment horizontal="center" vertical="center"/>
    </xf>
    <xf numFmtId="0" fontId="9" fillId="0" borderId="0" xfId="0" applyFont="1" applyAlignment="1">
      <alignment vertical="center"/>
    </xf>
    <xf numFmtId="0" fontId="9" fillId="0" borderId="0" xfId="0" applyFont="1"/>
    <xf numFmtId="164" fontId="9" fillId="0" borderId="0" xfId="0" applyNumberFormat="1" applyFont="1"/>
    <xf numFmtId="0" fontId="14" fillId="0" borderId="0" xfId="0" applyFont="1"/>
    <xf numFmtId="9" fontId="9" fillId="0" borderId="0" xfId="0" applyNumberFormat="1" applyFont="1"/>
    <xf numFmtId="3" fontId="9" fillId="0" borderId="0" xfId="0" applyNumberFormat="1" applyFont="1"/>
    <xf numFmtId="3" fontId="15" fillId="5" borderId="0" xfId="0" applyNumberFormat="1" applyFont="1" applyFill="1"/>
    <xf numFmtId="0" fontId="9" fillId="0" borderId="4" xfId="0" applyFont="1" applyBorder="1" applyAlignment="1">
      <alignment horizontal="center" vertical="center"/>
    </xf>
    <xf numFmtId="0" fontId="9" fillId="0" borderId="0" xfId="0" applyFont="1" applyAlignment="1">
      <alignment horizontal="center" vertical="center"/>
    </xf>
    <xf numFmtId="164" fontId="14" fillId="0" borderId="0" xfId="0" applyNumberFormat="1" applyFont="1"/>
    <xf numFmtId="0" fontId="9" fillId="0" borderId="0" xfId="0" applyFont="1" applyAlignment="1">
      <alignment horizontal="right"/>
    </xf>
    <xf numFmtId="0" fontId="9" fillId="0" borderId="0" xfId="0" applyFont="1" applyAlignment="1">
      <alignment horizontal="center"/>
    </xf>
    <xf numFmtId="0" fontId="9" fillId="11" borderId="0" xfId="0" applyFont="1" applyFill="1" applyAlignment="1">
      <alignment vertical="center"/>
    </xf>
    <xf numFmtId="0" fontId="9" fillId="11" borderId="0" xfId="0" applyFont="1" applyFill="1" applyAlignment="1">
      <alignment horizontal="right" vertical="center"/>
    </xf>
    <xf numFmtId="0" fontId="9" fillId="11" borderId="0" xfId="0" applyFont="1" applyFill="1" applyAlignment="1">
      <alignment horizontal="center" vertical="center"/>
    </xf>
    <xf numFmtId="167" fontId="12" fillId="11" borderId="2" xfId="0" applyNumberFormat="1" applyFont="1" applyFill="1" applyBorder="1" applyAlignment="1">
      <alignment horizontal="center" vertical="center"/>
    </xf>
    <xf numFmtId="0" fontId="9" fillId="11" borderId="4" xfId="0" applyFont="1" applyFill="1" applyBorder="1" applyAlignment="1">
      <alignment horizontal="center" vertical="center"/>
    </xf>
    <xf numFmtId="0" fontId="11" fillId="5" borderId="0" xfId="0" applyFont="1" applyFill="1"/>
    <xf numFmtId="0" fontId="11" fillId="4" borderId="0" xfId="0" applyFont="1" applyFill="1" applyAlignment="1">
      <alignment horizontal="center" vertical="center"/>
    </xf>
    <xf numFmtId="0" fontId="17" fillId="4" borderId="0" xfId="0" applyFont="1" applyFill="1" applyAlignment="1">
      <alignment horizontal="left" vertical="center"/>
    </xf>
    <xf numFmtId="0" fontId="9" fillId="5" borderId="9" xfId="0" applyFont="1" applyFill="1" applyBorder="1"/>
    <xf numFmtId="0" fontId="11" fillId="12" borderId="6" xfId="0" applyFont="1" applyFill="1" applyBorder="1" applyAlignment="1">
      <alignment horizontal="left" vertical="center" indent="1"/>
    </xf>
    <xf numFmtId="0" fontId="18" fillId="5" borderId="5" xfId="0" applyFont="1" applyFill="1" applyBorder="1" applyAlignment="1">
      <alignment horizontal="left" vertical="center" indent="1"/>
    </xf>
    <xf numFmtId="0" fontId="11" fillId="12" borderId="5" xfId="0" applyFont="1" applyFill="1" applyBorder="1" applyAlignment="1">
      <alignment horizontal="left" vertical="center" indent="1"/>
    </xf>
    <xf numFmtId="0" fontId="18" fillId="5" borderId="6" xfId="0" applyFont="1" applyFill="1" applyBorder="1" applyAlignment="1">
      <alignment horizontal="left" vertical="center" indent="1"/>
    </xf>
    <xf numFmtId="0" fontId="9" fillId="5" borderId="8" xfId="0" applyFont="1" applyFill="1" applyBorder="1"/>
    <xf numFmtId="0" fontId="9" fillId="5" borderId="7" xfId="0" applyFont="1" applyFill="1" applyBorder="1"/>
    <xf numFmtId="0" fontId="9" fillId="12" borderId="0" xfId="0" applyFont="1" applyFill="1"/>
    <xf numFmtId="0" fontId="9" fillId="5" borderId="11" xfId="0" applyFont="1" applyFill="1" applyBorder="1"/>
    <xf numFmtId="14" fontId="11" fillId="12" borderId="6" xfId="0" applyNumberFormat="1" applyFont="1" applyFill="1" applyBorder="1" applyAlignment="1">
      <alignment horizontal="left" vertical="center" indent="1"/>
    </xf>
    <xf numFmtId="0" fontId="9" fillId="5" borderId="13" xfId="0" applyFont="1" applyFill="1" applyBorder="1"/>
    <xf numFmtId="0" fontId="19" fillId="12" borderId="0" xfId="0" applyFont="1" applyFill="1" applyAlignment="1">
      <alignment horizontal="center" vertical="center"/>
    </xf>
    <xf numFmtId="0" fontId="9" fillId="5" borderId="0" xfId="0" applyFont="1" applyFill="1" applyAlignment="1">
      <alignment horizontal="center" vertical="center"/>
    </xf>
    <xf numFmtId="0" fontId="19" fillId="5" borderId="0" xfId="0" applyFont="1" applyFill="1" applyAlignment="1">
      <alignment horizontal="center" vertical="center"/>
    </xf>
    <xf numFmtId="168" fontId="20" fillId="4" borderId="0" xfId="0" applyNumberFormat="1" applyFont="1" applyFill="1" applyAlignment="1">
      <alignment textRotation="75" wrapText="1"/>
    </xf>
    <xf numFmtId="0" fontId="21" fillId="10" borderId="0" xfId="0" applyFont="1" applyFill="1" applyAlignment="1">
      <alignment horizontal="center" vertical="center" wrapText="1"/>
    </xf>
    <xf numFmtId="0" fontId="21" fillId="10" borderId="0" xfId="0" applyFont="1" applyFill="1" applyAlignment="1">
      <alignment horizontal="left" vertical="center" indent="1"/>
    </xf>
    <xf numFmtId="0" fontId="21" fillId="10" borderId="0" xfId="0" applyFont="1" applyFill="1" applyAlignment="1">
      <alignment horizontal="center" vertical="center"/>
    </xf>
    <xf numFmtId="0" fontId="21" fillId="10" borderId="0" xfId="0" applyFont="1" applyFill="1" applyAlignment="1">
      <alignment horizontal="left" vertical="center" wrapText="1"/>
    </xf>
    <xf numFmtId="0" fontId="21" fillId="10" borderId="0" xfId="0" applyFont="1" applyFill="1" applyAlignment="1">
      <alignment horizontal="left" vertical="center"/>
    </xf>
    <xf numFmtId="0" fontId="21" fillId="10" borderId="0" xfId="0" applyFont="1" applyFill="1" applyAlignment="1">
      <alignment horizontal="right" vertical="center"/>
    </xf>
    <xf numFmtId="0" fontId="21" fillId="10" borderId="0" xfId="0" applyFont="1" applyFill="1" applyAlignment="1">
      <alignment horizontal="right" vertical="center" wrapText="1"/>
    </xf>
    <xf numFmtId="0" fontId="21" fillId="10" borderId="0" xfId="0" applyFont="1" applyFill="1" applyAlignment="1">
      <alignment horizontal="left" vertical="center" wrapText="1" indent="1"/>
    </xf>
    <xf numFmtId="0" fontId="21" fillId="0" borderId="0" xfId="0" applyFont="1" applyAlignment="1">
      <alignment horizontal="left" vertical="center" wrapText="1" indent="1"/>
    </xf>
    <xf numFmtId="0" fontId="22" fillId="0" borderId="0" xfId="0" applyFont="1" applyAlignment="1">
      <alignment horizontal="center" vertical="center"/>
    </xf>
    <xf numFmtId="0" fontId="9" fillId="0" borderId="0" xfId="0" applyFont="1" applyAlignment="1">
      <alignment horizontal="left" vertical="top" wrapText="1" indent="1"/>
    </xf>
    <xf numFmtId="1" fontId="9" fillId="0" borderId="0" xfId="0" applyNumberFormat="1" applyFont="1"/>
    <xf numFmtId="0" fontId="24" fillId="4" borderId="14" xfId="0" applyFont="1" applyFill="1" applyBorder="1" applyAlignment="1">
      <alignment vertical="center"/>
    </xf>
    <xf numFmtId="0" fontId="25" fillId="4" borderId="0" xfId="0" applyFont="1" applyFill="1" applyAlignment="1">
      <alignment horizontal="left" vertical="center"/>
    </xf>
    <xf numFmtId="0" fontId="26" fillId="4" borderId="0" xfId="0" applyFont="1" applyFill="1"/>
    <xf numFmtId="0" fontId="8" fillId="11" borderId="0" xfId="0" applyFont="1" applyFill="1" applyAlignment="1">
      <alignment horizontal="center" vertical="center" wrapText="1"/>
    </xf>
    <xf numFmtId="0" fontId="8" fillId="11" borderId="0" xfId="0" applyFont="1" applyFill="1" applyAlignment="1">
      <alignment horizontal="center" vertical="center"/>
    </xf>
    <xf numFmtId="14" fontId="0" fillId="13" borderId="16" xfId="0" applyNumberFormat="1" applyFill="1" applyBorder="1"/>
    <xf numFmtId="0" fontId="0" fillId="13" borderId="16" xfId="0" applyFill="1" applyBorder="1"/>
    <xf numFmtId="0" fontId="5" fillId="13" borderId="16" xfId="0" applyFont="1" applyFill="1" applyBorder="1"/>
    <xf numFmtId="0" fontId="8" fillId="11" borderId="0" xfId="0" applyFont="1" applyFill="1" applyAlignment="1">
      <alignment horizontal="left" vertical="top" wrapText="1"/>
    </xf>
    <xf numFmtId="0" fontId="6" fillId="11" borderId="1" xfId="0" applyFont="1" applyFill="1" applyBorder="1"/>
    <xf numFmtId="0" fontId="9" fillId="5" borderId="0" xfId="0" applyFont="1" applyFill="1" applyAlignment="1">
      <alignment horizontal="left" vertical="center"/>
    </xf>
    <xf numFmtId="0" fontId="18" fillId="5" borderId="10" xfId="0" applyFont="1" applyFill="1" applyBorder="1" applyAlignment="1">
      <alignment horizontal="left" vertical="center"/>
    </xf>
    <xf numFmtId="0" fontId="18" fillId="5" borderId="0" xfId="0" applyFont="1" applyFill="1" applyAlignment="1">
      <alignment horizontal="left" vertical="center"/>
    </xf>
    <xf numFmtId="0" fontId="18" fillId="5" borderId="14" xfId="0" applyFont="1" applyFill="1" applyBorder="1" applyAlignment="1">
      <alignment horizontal="left" vertical="center"/>
    </xf>
    <xf numFmtId="0" fontId="27" fillId="5" borderId="0" xfId="0" applyFont="1" applyFill="1" applyAlignment="1">
      <alignment horizontal="right" vertical="center"/>
    </xf>
    <xf numFmtId="0" fontId="27" fillId="5" borderId="0" xfId="0" applyFont="1" applyFill="1" applyAlignment="1">
      <alignment horizontal="left" vertical="center"/>
    </xf>
    <xf numFmtId="0" fontId="9" fillId="0" borderId="0" xfId="0" applyFont="1" applyAlignment="1">
      <alignment horizontal="right" vertical="center"/>
    </xf>
    <xf numFmtId="0" fontId="14" fillId="4" borderId="0" xfId="0" applyFont="1" applyFill="1"/>
    <xf numFmtId="0" fontId="28" fillId="4" borderId="0" xfId="0" applyFont="1" applyFill="1" applyAlignment="1">
      <alignment horizontal="left" vertical="center"/>
    </xf>
    <xf numFmtId="0" fontId="29" fillId="4" borderId="0" xfId="3" applyFill="1"/>
    <xf numFmtId="0" fontId="11" fillId="0" borderId="0" xfId="0" applyFont="1"/>
    <xf numFmtId="0" fontId="11" fillId="0" borderId="0" xfId="0" applyFont="1" applyAlignment="1">
      <alignment horizontal="center" vertical="center"/>
    </xf>
    <xf numFmtId="0" fontId="17" fillId="0" borderId="0" xfId="0" applyFont="1" applyAlignment="1">
      <alignment horizontal="left" vertical="center"/>
    </xf>
    <xf numFmtId="0" fontId="24" fillId="0" borderId="0" xfId="0" applyFont="1" applyAlignment="1">
      <alignment vertical="center"/>
    </xf>
    <xf numFmtId="0" fontId="24" fillId="4" borderId="14" xfId="0" applyFont="1" applyFill="1" applyBorder="1" applyAlignment="1">
      <alignment horizontal="left" vertical="center" indent="3"/>
    </xf>
    <xf numFmtId="0" fontId="25" fillId="4" borderId="0" xfId="0" applyFont="1" applyFill="1" applyAlignment="1">
      <alignment horizontal="left" vertical="center" indent="7"/>
    </xf>
    <xf numFmtId="0" fontId="24" fillId="4" borderId="0" xfId="0" applyFont="1" applyFill="1" applyAlignment="1">
      <alignment horizontal="left" vertical="center"/>
    </xf>
    <xf numFmtId="0" fontId="16" fillId="0" borderId="17" xfId="0" applyFont="1" applyBorder="1" applyAlignment="1">
      <alignment horizontal="left" vertical="top" wrapText="1"/>
    </xf>
    <xf numFmtId="0" fontId="9" fillId="0" borderId="17" xfId="0" applyFont="1" applyBorder="1" applyAlignment="1">
      <alignment horizontal="left" vertical="top" wrapText="1" indent="1"/>
    </xf>
    <xf numFmtId="0" fontId="9" fillId="0" borderId="17" xfId="0" applyFont="1" applyBorder="1" applyAlignment="1">
      <alignment horizontal="center" vertical="center"/>
    </xf>
    <xf numFmtId="0" fontId="9" fillId="0" borderId="17" xfId="0" applyFont="1" applyBorder="1" applyAlignment="1">
      <alignment horizontal="left" vertical="top" wrapText="1"/>
    </xf>
    <xf numFmtId="164" fontId="9" fillId="0" borderId="17" xfId="0" applyNumberFormat="1" applyFont="1" applyBorder="1" applyAlignment="1">
      <alignment horizontal="right" vertical="top"/>
    </xf>
    <xf numFmtId="0" fontId="9" fillId="0" borderId="17" xfId="0" applyFont="1" applyBorder="1" applyAlignment="1">
      <alignment horizontal="right" vertical="top"/>
    </xf>
    <xf numFmtId="0" fontId="16" fillId="0" borderId="17" xfId="0" applyFont="1" applyBorder="1" applyAlignment="1">
      <alignment horizontal="center" vertical="top"/>
    </xf>
    <xf numFmtId="6" fontId="23" fillId="0" borderId="17" xfId="1" applyNumberFormat="1" applyFont="1" applyFill="1" applyBorder="1" applyAlignment="1">
      <alignment horizontal="right" vertical="top" wrapText="1"/>
    </xf>
    <xf numFmtId="0" fontId="9" fillId="0" borderId="18" xfId="0" applyFont="1" applyBorder="1" applyAlignment="1">
      <alignment horizontal="left" vertical="top" wrapText="1" indent="1"/>
    </xf>
    <xf numFmtId="9" fontId="9" fillId="0" borderId="17" xfId="2" applyFont="1" applyFill="1" applyBorder="1" applyAlignment="1">
      <alignment horizontal="center" vertical="center"/>
    </xf>
    <xf numFmtId="0" fontId="24" fillId="4" borderId="14" xfId="0" applyFont="1" applyFill="1" applyBorder="1" applyAlignment="1">
      <alignment horizontal="left" vertical="center" indent="6"/>
    </xf>
    <xf numFmtId="0" fontId="11" fillId="12" borderId="9" xfId="0" applyFont="1" applyFill="1" applyBorder="1" applyAlignment="1">
      <alignment horizontal="left" vertical="top" indent="1"/>
    </xf>
    <xf numFmtId="0" fontId="11" fillId="12" borderId="10" xfId="0" applyFont="1" applyFill="1" applyBorder="1" applyAlignment="1">
      <alignment horizontal="left" vertical="top" indent="1"/>
    </xf>
    <xf numFmtId="0" fontId="11" fillId="12" borderId="12" xfId="0" applyFont="1" applyFill="1" applyBorder="1" applyAlignment="1">
      <alignment horizontal="left" vertical="top" indent="1"/>
    </xf>
    <xf numFmtId="0" fontId="11" fillId="12" borderId="13" xfId="0" applyFont="1" applyFill="1" applyBorder="1" applyAlignment="1">
      <alignment horizontal="left" vertical="top" indent="1"/>
    </xf>
    <xf numFmtId="0" fontId="11" fillId="12" borderId="14" xfId="0" applyFont="1" applyFill="1" applyBorder="1" applyAlignment="1">
      <alignment horizontal="left" vertical="top" indent="1"/>
    </xf>
    <xf numFmtId="0" fontId="11" fillId="12" borderId="15" xfId="0" applyFont="1" applyFill="1" applyBorder="1" applyAlignment="1">
      <alignment horizontal="left" vertical="top" indent="1"/>
    </xf>
    <xf numFmtId="0" fontId="30" fillId="4" borderId="0" xfId="0" applyFont="1" applyFill="1" applyAlignment="1">
      <alignment horizontal="left" vertical="center"/>
    </xf>
  </cellXfs>
  <cellStyles count="4">
    <cellStyle name="Currency" xfId="1" builtinId="4" customBuiltin="1"/>
    <cellStyle name="Hyperlink" xfId="3" builtinId="8"/>
    <cellStyle name="Normal" xfId="0" builtinId="0"/>
    <cellStyle name="Percent" xfId="2" builtinId="5"/>
  </cellStyles>
  <dxfs count="399">
    <dxf>
      <border>
        <right style="thin">
          <color theme="2" tint="-0.89996032593768116"/>
        </right>
        <vertical/>
        <horizontal/>
      </border>
    </dxf>
    <dxf>
      <border>
        <right style="thin">
          <color theme="0" tint="-0.14996795556505021"/>
        </right>
        <vertical/>
        <horizontal/>
      </border>
    </dxf>
    <dxf>
      <border>
        <right style="thin">
          <color theme="0" tint="-4.9989318521683403E-2"/>
        </right>
        <vertical/>
        <horizontal/>
      </border>
    </dxf>
    <dxf>
      <font>
        <color theme="0" tint="-4.9989318521683403E-2"/>
      </font>
      <fill>
        <patternFill>
          <bgColor theme="2" tint="-0.24994659260841701"/>
        </patternFill>
      </fill>
    </dxf>
    <dxf>
      <font>
        <color rgb="FFE20000"/>
      </font>
    </dxf>
    <dxf>
      <font>
        <color rgb="FF00B050"/>
      </font>
    </dxf>
    <dxf>
      <font>
        <color rgb="FFFF0000"/>
      </font>
    </dxf>
    <dxf>
      <font>
        <color rgb="FFFFC000"/>
      </font>
    </dxf>
    <dxf>
      <fill>
        <patternFill>
          <bgColor rgb="FFD32F2F"/>
        </patternFill>
      </fill>
    </dxf>
    <dxf>
      <fill>
        <patternFill>
          <bgColor rgb="FFFF965B"/>
        </patternFill>
      </fill>
      <border>
        <left style="thin">
          <color theme="0"/>
        </left>
        <right style="thin">
          <color theme="0"/>
        </right>
        <top style="thin">
          <color theme="0"/>
        </top>
        <bottom style="thin">
          <color theme="0"/>
        </bottom>
      </border>
    </dxf>
    <dxf>
      <font>
        <color theme="0"/>
      </font>
      <fill>
        <patternFill>
          <bgColor theme="1" tint="0.34998626667073579"/>
        </patternFill>
      </fill>
      <border>
        <left style="thin">
          <color theme="0"/>
        </left>
        <right style="thin">
          <color theme="0"/>
        </right>
        <top style="thin">
          <color theme="0"/>
        </top>
        <bottom style="thin">
          <color theme="0"/>
        </bottom>
      </border>
    </dxf>
    <dxf>
      <fill>
        <patternFill>
          <bgColor rgb="FFA568D2"/>
        </patternFill>
      </fill>
      <border>
        <left style="thin">
          <color theme="0"/>
        </left>
        <right style="thin">
          <color theme="0"/>
        </right>
        <top style="thin">
          <color theme="0"/>
        </top>
        <bottom style="thin">
          <color theme="0"/>
        </bottom>
      </border>
    </dxf>
    <dxf>
      <fill>
        <patternFill>
          <bgColor rgb="FFFFE05D"/>
        </patternFill>
      </fill>
      <border>
        <left style="thin">
          <color theme="0"/>
        </left>
        <right style="thin">
          <color theme="0"/>
        </right>
        <top style="thin">
          <color theme="0"/>
        </top>
        <bottom style="thin">
          <color theme="0"/>
        </bottom>
      </border>
    </dxf>
    <dxf>
      <fill>
        <patternFill>
          <bgColor rgb="FFFF6161"/>
        </patternFill>
      </fill>
    </dxf>
    <dxf>
      <fill>
        <patternFill>
          <bgColor rgb="FFFFF59D"/>
        </patternFill>
      </fill>
    </dxf>
    <dxf>
      <fill>
        <patternFill>
          <bgColor rgb="FFB39DDB"/>
        </patternFill>
      </fill>
    </dxf>
    <dxf>
      <fill>
        <patternFill>
          <bgColor rgb="FFEF9A9A"/>
        </patternFill>
      </fill>
    </dxf>
    <dxf>
      <fill>
        <patternFill>
          <bgColor rgb="FFA5D6A7"/>
        </patternFill>
      </fill>
    </dxf>
    <dxf>
      <fill>
        <patternFill>
          <bgColor rgb="FF90CAF9"/>
        </patternFill>
      </fill>
    </dxf>
    <dxf>
      <fill>
        <patternFill>
          <bgColor rgb="FF92D050"/>
        </patternFill>
      </fill>
      <border>
        <left style="thin">
          <color theme="0"/>
        </left>
        <right style="thin">
          <color theme="0"/>
        </right>
        <top style="thin">
          <color theme="0"/>
        </top>
        <bottom style="thin">
          <color theme="0"/>
        </bottom>
      </border>
    </dxf>
    <dxf>
      <fill>
        <patternFill>
          <bgColor rgb="FFFF965B"/>
        </patternFill>
      </fill>
      <border>
        <left style="thin">
          <color theme="0"/>
        </left>
        <right style="thin">
          <color theme="0"/>
        </right>
        <top style="thin">
          <color theme="0"/>
        </top>
        <bottom style="thin">
          <color theme="0"/>
        </bottom>
      </border>
    </dxf>
    <dxf>
      <fill>
        <patternFill>
          <bgColor rgb="FF8FE2FF"/>
        </patternFill>
      </fill>
      <border>
        <left style="thin">
          <color theme="0"/>
        </left>
        <right style="thin">
          <color theme="0"/>
        </right>
        <top style="thin">
          <color theme="0"/>
        </top>
        <bottom style="thin">
          <color theme="0"/>
        </bottom>
      </border>
    </dxf>
    <dxf>
      <fill>
        <patternFill>
          <bgColor rgb="FFFFE05D"/>
        </patternFill>
      </fill>
      <border>
        <left style="thin">
          <color theme="0"/>
        </left>
        <right style="thin">
          <color theme="0"/>
        </right>
        <top style="thin">
          <color theme="0"/>
        </top>
        <bottom style="thin">
          <color theme="0"/>
        </bottom>
      </border>
    </dxf>
    <dxf>
      <fill>
        <patternFill>
          <bgColor rgb="FFFF6565"/>
        </patternFill>
      </fill>
      <border>
        <left style="thin">
          <color theme="0"/>
        </left>
        <right style="thin">
          <color theme="0"/>
        </right>
        <top style="thin">
          <color theme="0"/>
        </top>
        <bottom style="thin">
          <color theme="0"/>
        </bottom>
      </border>
    </dxf>
    <dxf>
      <fill>
        <patternFill>
          <bgColor rgb="FF90CAF9"/>
        </patternFill>
      </fill>
    </dxf>
    <dxf>
      <fill>
        <patternFill>
          <bgColor rgb="FFFFF59D"/>
        </patternFill>
      </fill>
    </dxf>
    <dxf>
      <fill>
        <patternFill>
          <bgColor rgb="FFEF9A9A"/>
        </patternFill>
      </fill>
    </dxf>
    <dxf>
      <fill>
        <patternFill>
          <bgColor rgb="FFD32F2F"/>
        </patternFill>
      </fill>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1"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1" justifyLastLine="0" shrinkToFit="0" readingOrder="0"/>
      <border diagonalUp="0" diagonalDown="0">
        <left/>
        <right style="thin">
          <color theme="0" tint="-0.24994659260841701"/>
        </right>
        <top style="thin">
          <color auto="1"/>
        </top>
        <bottom style="thin">
          <color auto="1"/>
        </bottom>
        <vertical/>
        <horizontal style="thin">
          <color auto="1"/>
        </horizontal>
      </border>
    </dxf>
    <dxf>
      <font>
        <b val="0"/>
        <i val="0"/>
        <strike val="0"/>
        <condense val="0"/>
        <extend val="0"/>
        <outline val="0"/>
        <shadow val="0"/>
        <u val="none"/>
        <vertAlign val="baseline"/>
        <sz val="11"/>
        <color auto="1"/>
        <name val="Roboto"/>
        <scheme val="none"/>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Inter"/>
        <scheme val="none"/>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1"/>
        <color auto="1"/>
        <name val="Roboto"/>
        <scheme val="none"/>
      </font>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auto="1"/>
        <name val="Inter"/>
        <scheme val="none"/>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i val="0"/>
        <strike val="0"/>
        <condense val="0"/>
        <extend val="0"/>
        <outline val="0"/>
        <shadow val="0"/>
        <u val="none"/>
        <vertAlign val="baseline"/>
        <sz val="11"/>
        <color theme="1"/>
        <name val="Roboto"/>
        <scheme val="none"/>
      </font>
      <fill>
        <patternFill patternType="none">
          <fgColor indexed="64"/>
          <bgColor indexed="65"/>
        </patternFill>
      </fill>
      <alignment horizontal="center" vertical="top" textRotation="0" wrapText="0" indent="0" justifyLastLine="0" shrinkToFit="0" readingOrder="0"/>
    </dxf>
    <dxf>
      <font>
        <b/>
        <i val="0"/>
        <strike val="0"/>
        <condense val="0"/>
        <extend val="0"/>
        <outline val="0"/>
        <shadow val="0"/>
        <u val="none"/>
        <vertAlign val="baseline"/>
        <sz val="11"/>
        <color theme="1"/>
        <name val="Inter"/>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1"/>
        <color theme="1"/>
        <name val="Inter"/>
        <scheme val="none"/>
      </font>
      <numFmt numFmtId="164" formatCode="m/d/yyyy;@"/>
      <fill>
        <patternFill patternType="none">
          <fgColor indexed="64"/>
          <bgColor indexed="65"/>
        </patternFill>
      </fill>
      <alignment horizontal="right" vertical="top" textRotation="0" wrapText="0"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Inter"/>
        <scheme val="none"/>
      </font>
      <numFmt numFmtId="0" formatCode="General"/>
      <fill>
        <patternFill patternType="none">
          <fgColor indexed="64"/>
          <bgColor indexed="65"/>
        </patternFill>
      </fill>
      <alignment horizontal="right" vertical="top" textRotation="0" wrapText="0"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11"/>
        <color theme="1"/>
        <name val="Inter"/>
        <scheme val="none"/>
      </font>
      <numFmt numFmtId="164" formatCode="m/d/yyyy;@"/>
      <fill>
        <patternFill patternType="none">
          <fgColor indexed="64"/>
          <bgColor indexed="65"/>
        </patternFill>
      </fill>
      <alignment horizontal="right" vertical="top" textRotation="0" wrapText="0" indent="0" justifyLastLine="0" shrinkToFit="0" readingOrder="0"/>
      <border diagonalUp="0" diagonalDown="0" outline="0">
        <left/>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Inter"/>
        <scheme val="none"/>
      </font>
      <numFmt numFmtId="13" formatCode="0%"/>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theme="0" tint="-4.9989318521683403E-2"/>
        </top>
        <bottom style="thin">
          <color theme="0" tint="-4.9989318521683403E-2"/>
        </bottom>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1"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1"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1"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1"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center" vertical="center" textRotation="0" wrapText="0"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val="0"/>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1" justifyLastLine="0" shrinkToFit="0" readingOrder="0"/>
    </dxf>
    <dxf>
      <font>
        <b val="0"/>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1"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b/>
        <i val="0"/>
        <strike val="0"/>
        <condense val="0"/>
        <extend val="0"/>
        <outline val="0"/>
        <shadow val="0"/>
        <u val="none"/>
        <vertAlign val="baseline"/>
        <sz val="11"/>
        <color theme="1"/>
        <name val="Roboto"/>
        <scheme val="none"/>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1"/>
        <color theme="1"/>
        <name val="Inter"/>
        <scheme val="none"/>
      </font>
      <fill>
        <patternFill patternType="none">
          <fgColor indexed="64"/>
          <bgColor indexed="65"/>
        </patternFill>
      </fill>
      <alignment horizontal="left" vertical="top" textRotation="0" wrapText="1" indent="0" justifyLastLine="0" shrinkToFit="0" readingOrder="0"/>
      <border diagonalUp="0" diagonalDown="0">
        <left/>
        <right/>
        <top style="thin">
          <color theme="0" tint="-4.9989318521683403E-2"/>
        </top>
        <bottom style="thin">
          <color theme="0" tint="-4.9989318521683403E-2"/>
        </bottom>
        <vertical/>
        <horizontal style="thin">
          <color theme="0" tint="-4.9989318521683403E-2"/>
        </horizontal>
      </border>
    </dxf>
    <dxf>
      <font>
        <strike val="0"/>
        <outline val="0"/>
        <shadow val="0"/>
        <u val="none"/>
        <vertAlign val="baseline"/>
        <name val="Inter"/>
        <scheme val="none"/>
      </font>
    </dxf>
    <dxf>
      <font>
        <b/>
        <i val="0"/>
        <strike val="0"/>
        <condense val="0"/>
        <extend val="0"/>
        <outline val="0"/>
        <shadow val="0"/>
        <u val="none"/>
        <vertAlign val="baseline"/>
        <sz val="12"/>
        <color theme="0" tint="-4.9989318521683403E-2"/>
        <name val="Inter"/>
        <scheme val="none"/>
      </font>
      <fill>
        <patternFill patternType="solid">
          <fgColor indexed="64"/>
          <bgColor theme="2" tint="-0.249977111117893"/>
        </patternFill>
      </fill>
      <alignment horizontal="center" vertical="center" textRotation="0" wrapText="1" indent="0" justifyLastLine="0" shrinkToFit="0" readingOrder="0"/>
    </dxf>
    <dxf>
      <font>
        <sz val="11"/>
      </font>
    </dxf>
    <dxf>
      <font>
        <sz val="12"/>
      </font>
    </dxf>
    <dxf>
      <font>
        <sz val="11"/>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ill>
        <patternFill patternType="solid">
          <bgColor rgb="FF4E8AFF"/>
        </patternFill>
      </fill>
    </dxf>
    <dxf>
      <fill>
        <patternFill patternType="solid">
          <bgColor rgb="FF4E8AFF"/>
        </patternFill>
      </fill>
    </dxf>
    <dxf>
      <fill>
        <patternFill patternType="solid">
          <bgColor rgb="FF4E8AFF"/>
        </patternFill>
      </fill>
    </dxf>
    <dxf>
      <fill>
        <patternFill patternType="solid">
          <bgColor rgb="FF4E8AFF"/>
        </patternFill>
      </fill>
    </dxf>
    <dxf>
      <fill>
        <patternFill patternType="solid">
          <bgColor rgb="FF4E8AFF"/>
        </patternFill>
      </fill>
    </dxf>
    <dxf>
      <fill>
        <patternFill patternType="solid">
          <bgColor rgb="FF4E8AFF"/>
        </patternFill>
      </fill>
    </dxf>
    <dxf>
      <fill>
        <patternFill patternType="solid">
          <bgColor rgb="FF4E8AFF"/>
        </patternFill>
      </fill>
    </dxf>
    <dxf>
      <fill>
        <patternFill patternType="solid">
          <bgColor rgb="FF4E8AFF"/>
        </patternFill>
      </fill>
    </dxf>
    <dxf>
      <fill>
        <patternFill patternType="solid">
          <bgColor rgb="FF4E8AFF"/>
        </patternFill>
      </fill>
    </dxf>
    <dxf>
      <fill>
        <patternFill patternType="solid">
          <bgColor rgb="FF4E8AFF"/>
        </patternFill>
      </fill>
    </dxf>
    <dxf>
      <fill>
        <patternFill patternType="solid">
          <bgColor rgb="FF4E8AFF"/>
        </patternFill>
      </fill>
    </dxf>
    <dxf>
      <font>
        <name val="Inter"/>
        <scheme val="none"/>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alignment horizontal="center" readingOrder="0"/>
    </dxf>
    <dxf>
      <font>
        <sz val="11"/>
      </font>
    </dxf>
    <dxf>
      <alignment vertical="center" readingOrder="0"/>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font>
        <sz val="10"/>
      </font>
    </dxf>
    <dxf>
      <font>
        <name val="Roboto"/>
        <scheme val="none"/>
      </font>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numFmt numFmtId="3" formatCode="#,##0"/>
    </dxf>
    <dxf>
      <numFmt numFmtId="3" formatCode="#,##0"/>
    </dxf>
    <dxf>
      <numFmt numFmtId="13" formatCode="0%"/>
    </dxf>
    <dxf>
      <alignment horizontal="right" readingOrder="0"/>
    </dxf>
    <dxf>
      <fill>
        <patternFill>
          <bgColor theme="2" tint="-0.24994659260841701"/>
        </patternFill>
      </fill>
    </dxf>
    <dxf>
      <fill>
        <patternFill>
          <bgColor theme="2" tint="-0.24994659260841701"/>
        </patternFill>
      </fill>
    </dxf>
    <dxf>
      <border>
        <right style="thin">
          <color auto="1"/>
        </right>
        <vertical/>
        <horizontal/>
      </border>
    </dxf>
    <dxf>
      <fill>
        <patternFill patternType="lightUp">
          <fgColor auto="1"/>
          <bgColor theme="0"/>
        </patternFill>
      </fill>
      <border>
        <left/>
        <right/>
        <top/>
        <bottom/>
      </border>
    </dxf>
    <dxf>
      <fill>
        <patternFill>
          <bgColor theme="6" tint="0.39994506668294322"/>
        </patternFill>
      </fill>
      <border>
        <left/>
        <right/>
        <top style="thin">
          <color theme="0" tint="-4.9989318521683403E-2"/>
        </top>
        <bottom style="thin">
          <color theme="0" tint="-4.9989318521683403E-2"/>
        </bottom>
      </border>
    </dxf>
    <dxf>
      <fill>
        <patternFill>
          <bgColor theme="6" tint="-0.24994659260841701"/>
        </patternFill>
      </fill>
      <border>
        <left/>
        <right/>
        <top style="thin">
          <color theme="0" tint="-4.9989318521683403E-2"/>
        </top>
        <bottom style="thin">
          <color theme="0" tint="-4.9989318521683403E-2"/>
        </bottom>
        <vertical/>
        <horizontal/>
      </border>
    </dxf>
    <dxf>
      <font>
        <color theme="0" tint="-4.9989318521683403E-2"/>
      </font>
      <fill>
        <patternFill>
          <bgColor theme="3" tint="-0.499984740745262"/>
        </patternFill>
      </fill>
    </dxf>
    <dxf>
      <font>
        <b/>
        <i val="0"/>
        <sz val="16"/>
        <color theme="2" tint="-0.24994659260841701"/>
      </font>
      <fill>
        <patternFill>
          <bgColor theme="2" tint="-0.89996032593768116"/>
        </patternFill>
      </fill>
      <border>
        <left style="thin">
          <color theme="2" tint="-0.24994659260841701"/>
        </left>
        <right style="thin">
          <color theme="2" tint="-0.24994659260841701"/>
        </right>
        <top style="thin">
          <color theme="2" tint="-0.24994659260841701"/>
        </top>
        <bottom style="thin">
          <color theme="2" tint="-0.24994659260841701"/>
        </bottom>
      </border>
    </dxf>
    <dxf>
      <font>
        <sz val="12"/>
        <name val="Roboto"/>
      </font>
      <fill>
        <patternFill>
          <bgColor theme="2" tint="-0.89996032593768116"/>
        </patternFill>
      </fill>
    </dxf>
  </dxfs>
  <tableStyles count="1" defaultTableStyle="TableStyleMedium2" defaultPivotStyle="PivotStyleMedium9">
    <tableStyle name="Slicer Style 1" pivot="0" table="0" count="10" xr9:uid="{00000000-0011-0000-FFFF-FFFF00000000}">
      <tableStyleElement type="wholeTable" dxfId="398"/>
      <tableStyleElement type="headerRow" dxfId="397"/>
    </tableStyle>
  </tableStyles>
  <colors>
    <mruColors>
      <color rgb="FFCCDCFB"/>
      <color rgb="FF4E8AFF"/>
      <color rgb="FFC1D8FB"/>
      <color rgb="FFD32F2F"/>
      <color rgb="FF90CAF9"/>
      <color rgb="FFA5D6A7"/>
      <color rgb="FFEF9A9A"/>
      <color rgb="FFB39DDB"/>
      <color rgb="FFFFF59D"/>
      <color rgb="FF5975AC"/>
    </mruColors>
  </colors>
  <extLst>
    <ext xmlns:x14="http://schemas.microsoft.com/office/spreadsheetml/2009/9/main" uri="{46F421CA-312F-682f-3DD2-61675219B42D}">
      <x14:dxfs count="8">
        <dxf>
          <font>
            <color theme="4" tint="0.39994506668294322"/>
          </font>
          <fill>
            <patternFill>
              <bgColor theme="4" tint="0.79998168889431442"/>
            </patternFill>
          </fill>
        </dxf>
        <dxf>
          <font>
            <color theme="4" tint="0.39994506668294322"/>
          </font>
          <fill>
            <patternFill>
              <bgColor theme="4" tint="0.79998168889431442"/>
            </patternFill>
          </fill>
        </dxf>
        <dxf>
          <font>
            <b/>
            <i val="0"/>
            <sz val="14"/>
            <color theme="2" tint="-0.89986877040925317"/>
          </font>
          <fill>
            <patternFill>
              <bgColor theme="2" tint="-0.24994659260841701"/>
            </patternFill>
          </fill>
        </dxf>
        <dxf>
          <font>
            <b/>
            <i val="0"/>
            <sz val="14"/>
            <color theme="2" tint="-0.89986877040925317"/>
          </font>
          <fill>
            <patternFill>
              <bgColor theme="2" tint="-0.24994659260841701"/>
            </patternFill>
          </fill>
        </dxf>
        <dxf>
          <font>
            <color theme="4" tint="0.39994506668294322"/>
          </font>
          <fill>
            <patternFill>
              <bgColor theme="4" tint="0.79998168889431442"/>
            </patternFill>
          </fill>
        </dxf>
        <dxf>
          <font>
            <b/>
            <i val="0"/>
            <sz val="14"/>
            <color theme="2" tint="-0.89986877040925317"/>
          </font>
          <fill>
            <patternFill>
              <bgColor theme="2" tint="-0.24994659260841701"/>
            </patternFill>
          </fill>
        </dxf>
        <dxf>
          <font>
            <sz val="12"/>
            <color theme="5" tint="0.79995117038483843"/>
          </font>
          <fill>
            <patternFill>
              <bgColor theme="2" tint="-0.89996032593768116"/>
            </patternFill>
          </fill>
        </dxf>
        <dxf>
          <font>
            <sz val="12"/>
            <color theme="2" tint="-0.24994659260841701"/>
          </font>
          <fill>
            <patternFill>
              <bgColor theme="2" tint="-0.89996032593768116"/>
            </patternFill>
          </fill>
        </dxf>
      </x14:dxfs>
    </ext>
    <ext xmlns:x14="http://schemas.microsoft.com/office/spreadsheetml/2009/9/main" uri="{EB79DEF2-80B8-43e5-95BD-54CBDDF9020C}">
      <x14:slicerStyles defaultSlicerStyle="Slicer Style 1">
        <x14:slicerStyle name="Slicer Style 1">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microsoft.com/office/2007/relationships/slicerCache" Target="slicerCaches/slicerCache3.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lang="en-GB" sz="1200">
                <a:solidFill>
                  <a:schemeClr val="bg1">
                    <a:lumMod val="95000"/>
                  </a:schemeClr>
                </a:solidFill>
                <a:latin typeface="Roboto" pitchFamily="2" charset="0"/>
                <a:ea typeface="Roboto" pitchFamily="2" charset="0"/>
              </a:defRPr>
            </a:pPr>
            <a:r>
              <a:rPr lang="en-GB" sz="1200">
                <a:solidFill>
                  <a:schemeClr val="bg1">
                    <a:lumMod val="95000"/>
                  </a:schemeClr>
                </a:solidFill>
                <a:latin typeface="Roboto" pitchFamily="2" charset="0"/>
                <a:ea typeface="Roboto" pitchFamily="2" charset="0"/>
              </a:rPr>
              <a:t>STATUS BAR</a:t>
            </a:r>
          </a:p>
        </c:rich>
      </c:tx>
      <c:layout>
        <c:manualLayout>
          <c:xMode val="edge"/>
          <c:yMode val="edge"/>
          <c:x val="1.9347440135733154E-2"/>
          <c:y val="3.670824332799108E-2"/>
        </c:manualLayout>
      </c:layout>
      <c:overlay val="0"/>
    </c:title>
    <c:autoTitleDeleted val="0"/>
    <c:plotArea>
      <c:layout>
        <c:manualLayout>
          <c:layoutTarget val="inner"/>
          <c:xMode val="edge"/>
          <c:yMode val="edge"/>
          <c:x val="2.3699515488621856E-2"/>
          <c:y val="0.13410261770376045"/>
          <c:w val="0.96944438283242751"/>
          <c:h val="0.71976943690501483"/>
        </c:manualLayout>
      </c:layout>
      <c:barChart>
        <c:barDir val="bar"/>
        <c:grouping val="stacked"/>
        <c:varyColors val="0"/>
        <c:ser>
          <c:idx val="0"/>
          <c:order val="0"/>
          <c:tx>
            <c:strRef>
              <c:f>'Formulae for the dashboard'!$A$3</c:f>
              <c:strCache>
                <c:ptCount val="1"/>
                <c:pt idx="0">
                  <c:v>In Progress</c:v>
                </c:pt>
              </c:strCache>
            </c:strRef>
          </c:tx>
          <c:spPr>
            <a:ln>
              <a:noFill/>
            </a:ln>
          </c:spPr>
          <c:invertIfNegative val="0"/>
          <c:dLbls>
            <c:dLbl>
              <c:idx val="0"/>
              <c:numFmt formatCode="0;\-0;" sourceLinked="0"/>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extLst>
                <c:ext xmlns:c16="http://schemas.microsoft.com/office/drawing/2014/chart" uri="{C3380CC4-5D6E-409C-BE32-E72D297353CC}">
                  <c16:uniqueId val="{00000000-7E8A-B743-B5F0-1C7398252B19}"/>
                </c:ext>
              </c:extLst>
            </c:dLbl>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dashboard'!$B$3</c:f>
              <c:numCache>
                <c:formatCode>General</c:formatCode>
                <c:ptCount val="1"/>
                <c:pt idx="0">
                  <c:v>6</c:v>
                </c:pt>
              </c:numCache>
            </c:numRef>
          </c:val>
          <c:extLst>
            <c:ext xmlns:c16="http://schemas.microsoft.com/office/drawing/2014/chart" uri="{C3380CC4-5D6E-409C-BE32-E72D297353CC}">
              <c16:uniqueId val="{00000001-7E8A-B743-B5F0-1C7398252B19}"/>
            </c:ext>
          </c:extLst>
        </c:ser>
        <c:ser>
          <c:idx val="1"/>
          <c:order val="1"/>
          <c:tx>
            <c:strRef>
              <c:f>'Formulae for the dashboard'!$A$4</c:f>
              <c:strCache>
                <c:ptCount val="1"/>
                <c:pt idx="0">
                  <c:v>Complete</c:v>
                </c:pt>
              </c:strCache>
            </c:strRef>
          </c:tx>
          <c:spPr>
            <a:ln>
              <a:noFill/>
            </a:ln>
          </c:spPr>
          <c:invertIfNegative val="0"/>
          <c:dLbls>
            <c:numFmt formatCode="0;\-0;" sourceLinked="0"/>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dashboard'!$B$4</c:f>
              <c:numCache>
                <c:formatCode>General</c:formatCode>
                <c:ptCount val="1"/>
                <c:pt idx="0">
                  <c:v>7</c:v>
                </c:pt>
              </c:numCache>
            </c:numRef>
          </c:val>
          <c:extLst>
            <c:ext xmlns:c16="http://schemas.microsoft.com/office/drawing/2014/chart" uri="{C3380CC4-5D6E-409C-BE32-E72D297353CC}">
              <c16:uniqueId val="{00000002-7E8A-B743-B5F0-1C7398252B19}"/>
            </c:ext>
          </c:extLst>
        </c:ser>
        <c:ser>
          <c:idx val="2"/>
          <c:order val="2"/>
          <c:tx>
            <c:strRef>
              <c:f>'Formulae for the dashboard'!$A$5</c:f>
              <c:strCache>
                <c:ptCount val="1"/>
                <c:pt idx="0">
                  <c:v>In Review</c:v>
                </c:pt>
              </c:strCache>
            </c:strRef>
          </c:tx>
          <c:invertIfNegative val="0"/>
          <c:dPt>
            <c:idx val="0"/>
            <c:invertIfNegative val="0"/>
            <c:bubble3D val="0"/>
            <c:spPr>
              <a:ln>
                <a:noFill/>
              </a:ln>
            </c:spPr>
            <c:extLst>
              <c:ext xmlns:c16="http://schemas.microsoft.com/office/drawing/2014/chart" uri="{C3380CC4-5D6E-409C-BE32-E72D297353CC}">
                <c16:uniqueId val="{00000004-7E8A-B743-B5F0-1C7398252B19}"/>
              </c:ext>
            </c:extLst>
          </c:dPt>
          <c:dLbls>
            <c:numFmt formatCode="0;\-0;" sourceLinked="0"/>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dashboard'!$B$5</c:f>
              <c:numCache>
                <c:formatCode>General</c:formatCode>
                <c:ptCount val="1"/>
                <c:pt idx="0">
                  <c:v>3</c:v>
                </c:pt>
              </c:numCache>
            </c:numRef>
          </c:val>
          <c:extLst>
            <c:ext xmlns:c16="http://schemas.microsoft.com/office/drawing/2014/chart" uri="{C3380CC4-5D6E-409C-BE32-E72D297353CC}">
              <c16:uniqueId val="{00000005-7E8A-B743-B5F0-1C7398252B19}"/>
            </c:ext>
          </c:extLst>
        </c:ser>
        <c:ser>
          <c:idx val="3"/>
          <c:order val="3"/>
          <c:tx>
            <c:strRef>
              <c:f>'Formulae for the dashboard'!$A$6</c:f>
              <c:strCache>
                <c:ptCount val="1"/>
                <c:pt idx="0">
                  <c:v>On Hold</c:v>
                </c:pt>
              </c:strCache>
            </c:strRef>
          </c:tx>
          <c:spPr>
            <a:ln>
              <a:noFill/>
            </a:ln>
          </c:spPr>
          <c:invertIfNegative val="0"/>
          <c:dLbls>
            <c:numFmt formatCode="0;\-0;" sourceLinked="0"/>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dashboard'!$B$6</c:f>
              <c:numCache>
                <c:formatCode>General</c:formatCode>
                <c:ptCount val="1"/>
                <c:pt idx="0">
                  <c:v>5</c:v>
                </c:pt>
              </c:numCache>
            </c:numRef>
          </c:val>
          <c:extLst>
            <c:ext xmlns:c16="http://schemas.microsoft.com/office/drawing/2014/chart" uri="{C3380CC4-5D6E-409C-BE32-E72D297353CC}">
              <c16:uniqueId val="{00000006-7E8A-B743-B5F0-1C7398252B19}"/>
            </c:ext>
          </c:extLst>
        </c:ser>
        <c:ser>
          <c:idx val="4"/>
          <c:order val="4"/>
          <c:tx>
            <c:strRef>
              <c:f>'Formulae for the dashboard'!$A$7</c:f>
              <c:strCache>
                <c:ptCount val="1"/>
                <c:pt idx="0">
                  <c:v>Blocked</c:v>
                </c:pt>
              </c:strCache>
            </c:strRef>
          </c:tx>
          <c:spPr>
            <a:ln>
              <a:noFill/>
            </a:ln>
          </c:spPr>
          <c:invertIfNegative val="0"/>
          <c:dLbls>
            <c:numFmt formatCode="0;\-0;" sourceLinked="0"/>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dashboard'!$B$7</c:f>
              <c:numCache>
                <c:formatCode>General</c:formatCode>
                <c:ptCount val="1"/>
                <c:pt idx="0">
                  <c:v>1</c:v>
                </c:pt>
              </c:numCache>
            </c:numRef>
          </c:val>
          <c:extLst>
            <c:ext xmlns:c16="http://schemas.microsoft.com/office/drawing/2014/chart" uri="{C3380CC4-5D6E-409C-BE32-E72D297353CC}">
              <c16:uniqueId val="{00000007-7E8A-B743-B5F0-1C7398252B19}"/>
            </c:ext>
          </c:extLst>
        </c:ser>
        <c:ser>
          <c:idx val="5"/>
          <c:order val="5"/>
          <c:tx>
            <c:strRef>
              <c:f>'Formulae for the dashboard'!$A$8</c:f>
              <c:strCache>
                <c:ptCount val="1"/>
                <c:pt idx="0">
                  <c:v>Overdue</c:v>
                </c:pt>
              </c:strCache>
            </c:strRef>
          </c:tx>
          <c:spPr>
            <a:ln>
              <a:noFill/>
            </a:ln>
          </c:spPr>
          <c:invertIfNegative val="0"/>
          <c:dLbls>
            <c:numFmt formatCode="0;\-0;" sourceLinked="0"/>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dashboard'!$B$8</c:f>
              <c:numCache>
                <c:formatCode>General</c:formatCode>
                <c:ptCount val="1"/>
                <c:pt idx="0">
                  <c:v>5</c:v>
                </c:pt>
              </c:numCache>
            </c:numRef>
          </c:val>
          <c:extLst>
            <c:ext xmlns:c16="http://schemas.microsoft.com/office/drawing/2014/chart" uri="{C3380CC4-5D6E-409C-BE32-E72D297353CC}">
              <c16:uniqueId val="{00000008-7E8A-B743-B5F0-1C7398252B19}"/>
            </c:ext>
          </c:extLst>
        </c:ser>
        <c:ser>
          <c:idx val="6"/>
          <c:order val="6"/>
          <c:tx>
            <c:strRef>
              <c:f>'Formulae for the dashboard'!$A$9</c:f>
              <c:strCache>
                <c:ptCount val="1"/>
                <c:pt idx="0">
                  <c:v>Not started</c:v>
                </c:pt>
              </c:strCache>
            </c:strRef>
          </c:tx>
          <c:spPr>
            <a:ln>
              <a:noFill/>
            </a:ln>
          </c:spPr>
          <c:invertIfNegative val="0"/>
          <c:dLbls>
            <c:numFmt formatCode="0;\-0;" sourceLinked="0"/>
            <c:spPr>
              <a:noFill/>
              <a:ln>
                <a:noFill/>
              </a:ln>
              <a:effectLst/>
            </c:spPr>
            <c:txPr>
              <a:bodyPr/>
              <a:lstStyle/>
              <a:p>
                <a:pPr>
                  <a:defRPr lang="en-GB" sz="1100" b="1">
                    <a:solidFill>
                      <a:schemeClr val="bg1">
                        <a:lumMod val="95000"/>
                      </a:schemeClr>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'Formulae for the dashboard'!$B$9</c:f>
              <c:numCache>
                <c:formatCode>General</c:formatCode>
                <c:ptCount val="1"/>
                <c:pt idx="0">
                  <c:v>1</c:v>
                </c:pt>
              </c:numCache>
            </c:numRef>
          </c:val>
          <c:extLst>
            <c:ext xmlns:c16="http://schemas.microsoft.com/office/drawing/2014/chart" uri="{C3380CC4-5D6E-409C-BE32-E72D297353CC}">
              <c16:uniqueId val="{00000009-7E8A-B743-B5F0-1C7398252B19}"/>
            </c:ext>
          </c:extLst>
        </c:ser>
        <c:dLbls>
          <c:showLegendKey val="0"/>
          <c:showVal val="1"/>
          <c:showCatName val="0"/>
          <c:showSerName val="0"/>
          <c:showPercent val="0"/>
          <c:showBubbleSize val="0"/>
        </c:dLbls>
        <c:gapWidth val="60"/>
        <c:overlap val="100"/>
        <c:axId val="216300544"/>
        <c:axId val="216511232"/>
      </c:barChart>
      <c:catAx>
        <c:axId val="216300544"/>
        <c:scaling>
          <c:orientation val="minMax"/>
        </c:scaling>
        <c:delete val="1"/>
        <c:axPos val="l"/>
        <c:majorTickMark val="none"/>
        <c:minorTickMark val="none"/>
        <c:tickLblPos val="nextTo"/>
        <c:crossAx val="216511232"/>
        <c:crosses val="autoZero"/>
        <c:auto val="1"/>
        <c:lblAlgn val="ctr"/>
        <c:lblOffset val="100"/>
        <c:noMultiLvlLbl val="0"/>
      </c:catAx>
      <c:valAx>
        <c:axId val="216511232"/>
        <c:scaling>
          <c:orientation val="minMax"/>
        </c:scaling>
        <c:delete val="0"/>
        <c:axPos val="b"/>
        <c:numFmt formatCode="General" sourceLinked="0"/>
        <c:majorTickMark val="cross"/>
        <c:minorTickMark val="in"/>
        <c:tickLblPos val="nextTo"/>
        <c:txPr>
          <a:bodyPr/>
          <a:lstStyle/>
          <a:p>
            <a:pPr>
              <a:defRPr lang="en-GB">
                <a:solidFill>
                  <a:schemeClr val="bg1"/>
                </a:solidFill>
              </a:defRPr>
            </a:pPr>
            <a:endParaRPr lang="en-US"/>
          </a:p>
        </c:txPr>
        <c:crossAx val="216300544"/>
        <c:crosses val="autoZero"/>
        <c:crossBetween val="between"/>
      </c:valAx>
      <c:spPr>
        <a:noFill/>
        <a:ln>
          <a:noFill/>
        </a:ln>
      </c:spPr>
    </c:plotArea>
    <c:plotVisOnly val="1"/>
    <c:dispBlanksAs val="gap"/>
    <c:showDLblsOverMax val="0"/>
  </c:chart>
  <c:spPr>
    <a:noFill/>
    <a:ln w="0">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GB" sz="1200">
                <a:solidFill>
                  <a:schemeClr val="bg1">
                    <a:lumMod val="95000"/>
                  </a:schemeClr>
                </a:solidFill>
                <a:latin typeface="Roboto" pitchFamily="2" charset="0"/>
                <a:ea typeface="Roboto" pitchFamily="2" charset="0"/>
              </a:defRPr>
            </a:pPr>
            <a:r>
              <a:rPr lang="en-GB" sz="1200">
                <a:solidFill>
                  <a:schemeClr val="bg1">
                    <a:lumMod val="95000"/>
                  </a:schemeClr>
                </a:solidFill>
                <a:latin typeface="Roboto" pitchFamily="2" charset="0"/>
                <a:ea typeface="Roboto" pitchFamily="2" charset="0"/>
              </a:rPr>
              <a:t>BUDGET SPENT</a:t>
            </a:r>
          </a:p>
        </c:rich>
      </c:tx>
      <c:layout>
        <c:manualLayout>
          <c:xMode val="edge"/>
          <c:yMode val="edge"/>
          <c:x val="0.23456897868348139"/>
          <c:y val="3.524249686180532E-2"/>
        </c:manualLayout>
      </c:layout>
      <c:overlay val="0"/>
    </c:title>
    <c:autoTitleDeleted val="0"/>
    <c:plotArea>
      <c:layout>
        <c:manualLayout>
          <c:layoutTarget val="inner"/>
          <c:xMode val="edge"/>
          <c:yMode val="edge"/>
          <c:x val="0.14293883434584378"/>
          <c:y val="0.20999826563529786"/>
          <c:w val="0.72535644760241291"/>
          <c:h val="0.67742574028466718"/>
        </c:manualLayout>
      </c:layout>
      <c:doughnutChart>
        <c:varyColors val="1"/>
        <c:ser>
          <c:idx val="0"/>
          <c:order val="0"/>
          <c:spPr>
            <a:solidFill>
              <a:srgbClr val="CCDCFB"/>
            </a:solidFill>
            <a:ln>
              <a:noFill/>
            </a:ln>
          </c:spPr>
          <c:dPt>
            <c:idx val="0"/>
            <c:bubble3D val="0"/>
            <c:spPr>
              <a:solidFill>
                <a:srgbClr val="4E8AFF"/>
              </a:solidFill>
              <a:ln>
                <a:noFill/>
              </a:ln>
            </c:spPr>
            <c:extLst>
              <c:ext xmlns:c16="http://schemas.microsoft.com/office/drawing/2014/chart" uri="{C3380CC4-5D6E-409C-BE32-E72D297353CC}">
                <c16:uniqueId val="{00000001-E3D3-014F-86B8-F59FAEEA6810}"/>
              </c:ext>
            </c:extLst>
          </c:dPt>
          <c:dPt>
            <c:idx val="1"/>
            <c:bubble3D val="0"/>
            <c:explosion val="6"/>
            <c:extLst>
              <c:ext xmlns:c16="http://schemas.microsoft.com/office/drawing/2014/chart" uri="{C3380CC4-5D6E-409C-BE32-E72D297353CC}">
                <c16:uniqueId val="{00000002-E3D3-014F-86B8-F59FAEEA6810}"/>
              </c:ext>
            </c:extLst>
          </c:dPt>
          <c:dLbls>
            <c:delete val="1"/>
          </c:dLbls>
          <c:val>
            <c:numRef>
              <c:f>'Formulae for the dashboard'!$G$3:$H$3</c:f>
              <c:numCache>
                <c:formatCode>0%</c:formatCode>
                <c:ptCount val="2"/>
                <c:pt idx="0">
                  <c:v>0.8187813241888684</c:v>
                </c:pt>
                <c:pt idx="1">
                  <c:v>0.1812186758111316</c:v>
                </c:pt>
              </c:numCache>
            </c:numRef>
          </c:val>
          <c:extLst>
            <c:ext xmlns:c16="http://schemas.microsoft.com/office/drawing/2014/chart" uri="{C3380CC4-5D6E-409C-BE32-E72D297353CC}">
              <c16:uniqueId val="{00000003-E3D3-014F-86B8-F59FAEEA6810}"/>
            </c:ext>
          </c:extLst>
        </c:ser>
        <c:dLbls>
          <c:showLegendKey val="0"/>
          <c:showVal val="0"/>
          <c:showCatName val="0"/>
          <c:showSerName val="0"/>
          <c:showPercent val="1"/>
          <c:showBubbleSize val="0"/>
          <c:showLeaderLines val="1"/>
        </c:dLbls>
        <c:firstSliceAng val="65"/>
        <c:holeSize val="55"/>
      </c:doughnutChart>
      <c:spPr>
        <a:ln w="0">
          <a:noFill/>
        </a:ln>
      </c:spPr>
    </c:plotArea>
    <c:plotVisOnly val="1"/>
    <c:dispBlanksAs val="zero"/>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[Project-Management-Template-With-Dashboard update.xlsx]Formulae for the dashboard!PivotTable5</c:name>
    <c:fmtId val="2"/>
  </c:pivotSource>
  <c:chart>
    <c:title>
      <c:tx>
        <c:rich>
          <a:bodyPr/>
          <a:lstStyle/>
          <a:p>
            <a:pPr>
              <a:defRPr lang="en-GB" sz="1200"/>
            </a:pPr>
            <a:r>
              <a:rPr lang="en-GB" sz="1200">
                <a:latin typeface="Roboto" pitchFamily="2" charset="0"/>
                <a:ea typeface="Roboto" pitchFamily="2" charset="0"/>
              </a:rPr>
              <a:t>BUDGET</a:t>
            </a:r>
            <a:r>
              <a:rPr lang="en-GB" sz="1200" baseline="0">
                <a:latin typeface="Roboto" pitchFamily="2" charset="0"/>
                <a:ea typeface="Roboto" pitchFamily="2" charset="0"/>
              </a:rPr>
              <a:t> / ACTUAL COST</a:t>
            </a:r>
            <a:endParaRPr lang="en-GB" sz="1200">
              <a:latin typeface="Roboto" pitchFamily="2" charset="0"/>
              <a:ea typeface="Roboto" pitchFamily="2" charset="0"/>
            </a:endParaRPr>
          </a:p>
        </c:rich>
      </c:tx>
      <c:layout>
        <c:manualLayout>
          <c:xMode val="edge"/>
          <c:yMode val="edge"/>
          <c:x val="9.1451404779174558E-2"/>
          <c:y val="3.03111306290395E-2"/>
        </c:manualLayout>
      </c:layout>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dLbl>
          <c:idx val="0"/>
          <c:spPr>
            <a:noFill/>
            <a:ln>
              <a:noFill/>
            </a:ln>
            <a:effectLst/>
          </c:spPr>
          <c:txPr>
            <a:bodyPr wrap="square" lIns="38100" tIns="19050" rIns="38100" bIns="19050" anchor="ctr">
              <a:spAutoFit/>
            </a:bodyPr>
            <a:lstStyle/>
            <a:p>
              <a:pPr>
                <a:defRPr/>
              </a:pPr>
              <a:endParaRPr lang="en-US"/>
            </a:p>
          </c:txPr>
          <c:dLblPos val="inEnd"/>
          <c:showLegendKey val="0"/>
          <c:showVal val="1"/>
          <c:showCatName val="0"/>
          <c:showSerName val="1"/>
          <c:showPercent val="0"/>
          <c:showBubbleSize val="0"/>
          <c:extLst>
            <c:ext xmlns:c15="http://schemas.microsoft.com/office/drawing/2012/chart" uri="{CE6537A1-D6FC-4f65-9D91-7224C49458BB}"/>
          </c:extLst>
        </c:dLbl>
      </c:pivotFmt>
      <c:pivotFmt>
        <c:idx val="5"/>
        <c:marker>
          <c:symbol val="none"/>
        </c:marker>
        <c:dLbl>
          <c:idx val="0"/>
          <c:spPr>
            <a:noFill/>
            <a:ln>
              <a:noFill/>
            </a:ln>
            <a:effectLst/>
          </c:spPr>
          <c:txPr>
            <a:bodyPr wrap="square" lIns="38100" tIns="19050" rIns="38100" bIns="19050" anchor="ctr">
              <a:spAutoFit/>
            </a:bodyPr>
            <a:lstStyle/>
            <a:p>
              <a:pPr>
                <a:defRPr/>
              </a:pPr>
              <a:endParaRPr lang="en-US"/>
            </a:p>
          </c:txPr>
          <c:dLblPos val="inEnd"/>
          <c:showLegendKey val="0"/>
          <c:showVal val="1"/>
          <c:showCatName val="0"/>
          <c:showSerName val="1"/>
          <c:showPercent val="0"/>
          <c:showBubbleSize val="0"/>
          <c:separator>
</c:separator>
          <c:extLst>
            <c:ext xmlns:c15="http://schemas.microsoft.com/office/drawing/2012/chart" uri="{CE6537A1-D6FC-4f65-9D91-7224C49458BB}"/>
          </c:extLst>
        </c:dLbl>
      </c:pivotFmt>
      <c:pivotFmt>
        <c:idx val="6"/>
      </c:pivotFmt>
      <c:pivotFmt>
        <c:idx val="7"/>
        <c:dLbl>
          <c:idx val="0"/>
          <c:numFmt formatCode="#,##0" sourceLinked="0"/>
          <c:spPr/>
          <c:txPr>
            <a:bodyPr/>
            <a:lstStyle/>
            <a:p>
              <a:pPr>
                <a:defRPr lang="en-GB" b="1"/>
              </a:pPr>
              <a:endParaRPr lang="en-US"/>
            </a:p>
          </c:txPr>
          <c:dLblPos val="inEnd"/>
          <c:showLegendKey val="0"/>
          <c:showVal val="1"/>
          <c:showCatName val="0"/>
          <c:showSerName val="1"/>
          <c:showPercent val="0"/>
          <c:showBubbleSize val="0"/>
          <c:separator>
</c:separator>
          <c:extLst>
            <c:ext xmlns:c15="http://schemas.microsoft.com/office/drawing/2012/chart" uri="{CE6537A1-D6FC-4f65-9D91-7224C49458BB}"/>
          </c:extLst>
        </c:dLbl>
      </c:pivotFmt>
    </c:pivotFmts>
    <c:plotArea>
      <c:layout>
        <c:manualLayout>
          <c:layoutTarget val="inner"/>
          <c:xMode val="edge"/>
          <c:yMode val="edge"/>
          <c:x val="0.10100269094056689"/>
          <c:y val="0.21267243930613766"/>
          <c:w val="0.7684121984751906"/>
          <c:h val="0.63176129149283522"/>
        </c:manualLayout>
      </c:layout>
      <c:barChart>
        <c:barDir val="bar"/>
        <c:grouping val="clustered"/>
        <c:varyColors val="0"/>
        <c:ser>
          <c:idx val="0"/>
          <c:order val="0"/>
          <c:tx>
            <c:strRef>
              <c:f>'Formulae for the dashboard'!$G$1</c:f>
              <c:strCache>
                <c:ptCount val="1"/>
                <c:pt idx="0">
                  <c:v>Actual cost </c:v>
                </c:pt>
              </c:strCache>
            </c:strRef>
          </c:tx>
          <c:invertIfNegative val="0"/>
          <c:dLbls>
            <c:dLbl>
              <c:idx val="0"/>
              <c:numFmt formatCode="#,##0" sourceLinked="0"/>
              <c:spPr/>
              <c:txPr>
                <a:bodyPr/>
                <a:lstStyle/>
                <a:p>
                  <a:pPr>
                    <a:defRPr lang="en-GB" b="1"/>
                  </a:pPr>
                  <a:endParaRPr lang="en-US"/>
                </a:p>
              </c:txPr>
              <c:dLblPos val="inEnd"/>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7A54-BC45-AB8E-FD3B99D6F5A9}"/>
                </c:ext>
              </c:extLst>
            </c:dLbl>
            <c:spPr>
              <a:noFill/>
              <a:ln>
                <a:noFill/>
              </a:ln>
              <a:effectLst/>
            </c:spPr>
            <c:txPr>
              <a:bodyPr wrap="square" lIns="38100" tIns="19050" rIns="38100" bIns="19050" anchor="ctr">
                <a:spAutoFit/>
              </a:bodyPr>
              <a:lstStyle/>
              <a:p>
                <a:pPr>
                  <a:defRPr/>
                </a:pPr>
                <a:endParaRPr lang="en-US"/>
              </a:p>
            </c:txPr>
            <c:dLblPos val="inEnd"/>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'Formulae for the dashboard'!$G$2</c:f>
              <c:strCache>
                <c:ptCount val="1"/>
                <c:pt idx="0">
                  <c:v>Total</c:v>
                </c:pt>
              </c:strCache>
            </c:strRef>
          </c:cat>
          <c:val>
            <c:numRef>
              <c:f>'Formulae for the dashboard'!$G$2</c:f>
              <c:numCache>
                <c:formatCode>0.0,,\M;\-0.0,,\M</c:formatCode>
                <c:ptCount val="1"/>
                <c:pt idx="0">
                  <c:v>310400</c:v>
                </c:pt>
              </c:numCache>
            </c:numRef>
          </c:val>
          <c:extLst>
            <c:ext xmlns:c16="http://schemas.microsoft.com/office/drawing/2014/chart" uri="{C3380CC4-5D6E-409C-BE32-E72D297353CC}">
              <c16:uniqueId val="{00000001-7A54-BC45-AB8E-FD3B99D6F5A9}"/>
            </c:ext>
          </c:extLst>
        </c:ser>
        <c:ser>
          <c:idx val="1"/>
          <c:order val="1"/>
          <c:tx>
            <c:strRef>
              <c:f>'Formulae for the dashboard'!$H$1</c:f>
              <c:strCache>
                <c:ptCount val="1"/>
                <c:pt idx="0">
                  <c:v>Budget </c:v>
                </c:pt>
              </c:strCache>
            </c:strRef>
          </c:tx>
          <c:invertIfNegative val="0"/>
          <c:dLbls>
            <c:spPr>
              <a:noFill/>
              <a:ln>
                <a:noFill/>
              </a:ln>
              <a:effectLst/>
            </c:spPr>
            <c:txPr>
              <a:bodyPr wrap="square" lIns="38100" tIns="19050" rIns="38100" bIns="19050" anchor="ctr">
                <a:spAutoFit/>
              </a:bodyPr>
              <a:lstStyle/>
              <a:p>
                <a:pPr>
                  <a:defRPr/>
                </a:pPr>
                <a:endParaRPr lang="en-US"/>
              </a:p>
            </c:txPr>
            <c:dLblPos val="in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'Formulae for the dashboard'!$G$2</c:f>
              <c:strCache>
                <c:ptCount val="1"/>
                <c:pt idx="0">
                  <c:v>Total</c:v>
                </c:pt>
              </c:strCache>
            </c:strRef>
          </c:cat>
          <c:val>
            <c:numRef>
              <c:f>'Formulae for the dashboard'!$H$2</c:f>
              <c:numCache>
                <c:formatCode>0.0,,\M;\-0.0,,\M</c:formatCode>
                <c:ptCount val="1"/>
                <c:pt idx="0">
                  <c:v>379100</c:v>
                </c:pt>
              </c:numCache>
            </c:numRef>
          </c:val>
          <c:extLst>
            <c:ext xmlns:c16="http://schemas.microsoft.com/office/drawing/2014/chart" uri="{C3380CC4-5D6E-409C-BE32-E72D297353CC}">
              <c16:uniqueId val="{00000002-7A54-BC45-AB8E-FD3B99D6F5A9}"/>
            </c:ext>
          </c:extLst>
        </c:ser>
        <c:dLbls>
          <c:showLegendKey val="0"/>
          <c:showVal val="1"/>
          <c:showCatName val="0"/>
          <c:showSerName val="0"/>
          <c:showPercent val="0"/>
          <c:showBubbleSize val="0"/>
        </c:dLbls>
        <c:gapWidth val="70"/>
        <c:overlap val="-20"/>
        <c:axId val="216688128"/>
        <c:axId val="216689664"/>
      </c:barChart>
      <c:catAx>
        <c:axId val="216688128"/>
        <c:scaling>
          <c:orientation val="minMax"/>
        </c:scaling>
        <c:delete val="1"/>
        <c:axPos val="l"/>
        <c:numFmt formatCode="General" sourceLinked="0"/>
        <c:majorTickMark val="out"/>
        <c:minorTickMark val="none"/>
        <c:tickLblPos val="nextTo"/>
        <c:crossAx val="216689664"/>
        <c:crosses val="autoZero"/>
        <c:auto val="1"/>
        <c:lblAlgn val="ctr"/>
        <c:lblOffset val="100"/>
        <c:noMultiLvlLbl val="0"/>
      </c:catAx>
      <c:valAx>
        <c:axId val="216689664"/>
        <c:scaling>
          <c:orientation val="minMax"/>
          <c:min val="0"/>
        </c:scaling>
        <c:delete val="0"/>
        <c:axPos val="b"/>
        <c:majorGridlines/>
        <c:numFmt formatCode="0.0,,\M;\-0.0,,\M" sourceLinked="1"/>
        <c:majorTickMark val="out"/>
        <c:minorTickMark val="none"/>
        <c:tickLblPos val="nextTo"/>
        <c:txPr>
          <a:bodyPr/>
          <a:lstStyle/>
          <a:p>
            <a:pPr>
              <a:defRPr lang="en-GB"/>
            </a:pPr>
            <a:endParaRPr lang="en-US"/>
          </a:p>
        </c:txPr>
        <c:crossAx val="216688128"/>
        <c:crosses val="autoZero"/>
        <c:crossBetween val="between"/>
      </c:valAx>
      <c:spPr>
        <a:noFill/>
        <a:ln>
          <a:noFill/>
        </a:ln>
      </c:spPr>
    </c:plotArea>
    <c:plotVisOnly val="1"/>
    <c:dispBlanksAs val="gap"/>
    <c:showDLblsOverMax val="0"/>
  </c:chart>
  <c:spPr>
    <a:noFill/>
    <a:ln>
      <a:noFill/>
    </a:ln>
  </c:spPr>
  <c:txPr>
    <a:bodyPr/>
    <a:lstStyle/>
    <a:p>
      <a:pPr>
        <a:defRPr>
          <a:solidFill>
            <a:schemeClr val="bg1">
              <a:lumMod val="95000"/>
            </a:schemeClr>
          </a:solidFill>
        </a:defRPr>
      </a:pPr>
      <a:endParaRPr lang="en-US"/>
    </a:p>
  </c:txPr>
  <c:printSettings>
    <c:headerFooter/>
    <c:pageMargins b="0.75000000000000011" l="0.70000000000000007" r="0.70000000000000007" t="0.75000000000000011" header="0.30000000000000004" footer="0.30000000000000004"/>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GB" sz="1200"/>
            </a:pPr>
            <a:r>
              <a:rPr lang="en-GB" sz="1200">
                <a:solidFill>
                  <a:schemeClr val="bg1">
                    <a:lumMod val="95000"/>
                  </a:schemeClr>
                </a:solidFill>
                <a:latin typeface="Roboto" pitchFamily="2" charset="0"/>
                <a:ea typeface="Roboto" pitchFamily="2" charset="0"/>
              </a:rPr>
              <a:t>% COMPLETED</a:t>
            </a:r>
          </a:p>
        </c:rich>
      </c:tx>
      <c:overlay val="0"/>
    </c:title>
    <c:autoTitleDeleted val="0"/>
    <c:plotArea>
      <c:layout>
        <c:manualLayout>
          <c:layoutTarget val="inner"/>
          <c:xMode val="edge"/>
          <c:yMode val="edge"/>
          <c:x val="0.19231720093458887"/>
          <c:y val="0.19426548909706026"/>
          <c:w val="0.61536559813082214"/>
          <c:h val="0.67811484653260845"/>
        </c:manualLayout>
      </c:layout>
      <c:doughnutChart>
        <c:varyColors val="1"/>
        <c:ser>
          <c:idx val="0"/>
          <c:order val="0"/>
          <c:spPr>
            <a:ln>
              <a:noFill/>
            </a:ln>
          </c:spPr>
          <c:explosion val="3"/>
          <c:dPt>
            <c:idx val="0"/>
            <c:bubble3D val="0"/>
            <c:explosion val="0"/>
            <c:spPr>
              <a:solidFill>
                <a:srgbClr val="CCDCFB"/>
              </a:solidFill>
              <a:ln>
                <a:noFill/>
              </a:ln>
            </c:spPr>
            <c:extLst>
              <c:ext xmlns:c16="http://schemas.microsoft.com/office/drawing/2014/chart" uri="{C3380CC4-5D6E-409C-BE32-E72D297353CC}">
                <c16:uniqueId val="{00000001-980D-2E40-A4B4-AAF463A07592}"/>
              </c:ext>
            </c:extLst>
          </c:dPt>
          <c:dPt>
            <c:idx val="1"/>
            <c:bubble3D val="0"/>
            <c:explosion val="6"/>
            <c:spPr>
              <a:solidFill>
                <a:srgbClr val="4E8AFF"/>
              </a:solidFill>
              <a:ln>
                <a:noFill/>
              </a:ln>
            </c:spPr>
            <c:extLst>
              <c:ext xmlns:c16="http://schemas.microsoft.com/office/drawing/2014/chart" uri="{C3380CC4-5D6E-409C-BE32-E72D297353CC}">
                <c16:uniqueId val="{00000003-980D-2E40-A4B4-AAF463A07592}"/>
              </c:ext>
            </c:extLst>
          </c:dPt>
          <c:cat>
            <c:strRef>
              <c:f>'Formulae for the dashboard'!$W$6:$W$7</c:f>
              <c:strCache>
                <c:ptCount val="2"/>
                <c:pt idx="0">
                  <c:v>Complete</c:v>
                </c:pt>
                <c:pt idx="1">
                  <c:v>Remaining</c:v>
                </c:pt>
              </c:strCache>
            </c:strRef>
          </c:cat>
          <c:val>
            <c:numRef>
              <c:f>'Formulae for the dashboard'!$X$6:$X$7</c:f>
              <c:numCache>
                <c:formatCode>0%</c:formatCode>
                <c:ptCount val="2"/>
                <c:pt idx="0">
                  <c:v>0.25</c:v>
                </c:pt>
                <c:pt idx="1">
                  <c:v>0.75</c:v>
                </c:pt>
              </c:numCache>
            </c:numRef>
          </c:val>
          <c:extLst>
            <c:ext xmlns:c16="http://schemas.microsoft.com/office/drawing/2014/chart" uri="{C3380CC4-5D6E-409C-BE32-E72D297353CC}">
              <c16:uniqueId val="{00000004-980D-2E40-A4B4-AAF463A07592}"/>
            </c:ext>
          </c:extLst>
        </c:ser>
        <c:dLbls>
          <c:showLegendKey val="0"/>
          <c:showVal val="0"/>
          <c:showCatName val="0"/>
          <c:showSerName val="0"/>
          <c:showPercent val="0"/>
          <c:showBubbleSize val="0"/>
          <c:showLeaderLines val="0"/>
        </c:dLbls>
        <c:firstSliceAng val="270"/>
        <c:holeSize val="55"/>
      </c:doughnutChart>
    </c:plotArea>
    <c:plotVisOnly val="1"/>
    <c:dispBlanksAs val="zero"/>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Scroll" dx="16" fmlaLink="'Formulae for the dashboard'!$M$2" horiz="1" max="500" noThreeD="1" page="0" val="23"/>
</file>

<file path=xl/drawings/_rels/drawing1.xml.rels><?xml version="1.0" encoding="UTF-8" standalone="yes"?>
<Relationships xmlns="http://schemas.openxmlformats.org/package/2006/relationships"><Relationship Id="rId8" Type="http://schemas.openxmlformats.org/officeDocument/2006/relationships/hyperlink" Target="#Settings!A1"/><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Project Table'!A1"/><Relationship Id="rId5" Type="http://schemas.openxmlformats.org/officeDocument/2006/relationships/image" Target="../media/image1.png"/><Relationship Id="rId4" Type="http://schemas.openxmlformats.org/officeDocument/2006/relationships/hyperlink" Target="http://www.plaky.com" TargetMode="External"/><Relationship Id="rId9" Type="http://schemas.openxmlformats.org/officeDocument/2006/relationships/hyperlink" Target="#Help!A1"/></Relationships>
</file>

<file path=xl/drawings/_rels/drawing2.xml.rels><?xml version="1.0" encoding="UTF-8" standalone="yes"?>
<Relationships xmlns="http://schemas.openxmlformats.org/package/2006/relationships"><Relationship Id="rId3" Type="http://schemas.openxmlformats.org/officeDocument/2006/relationships/hyperlink" Target="https://plaky.com/" TargetMode="External"/><Relationship Id="rId2" Type="http://schemas.openxmlformats.org/officeDocument/2006/relationships/hyperlink" Target="http://www.plaky.com" TargetMode="External"/><Relationship Id="rId1" Type="http://schemas.openxmlformats.org/officeDocument/2006/relationships/hyperlink" Target="#Dashboard!A1"/><Relationship Id="rId6" Type="http://schemas.openxmlformats.org/officeDocument/2006/relationships/hyperlink" Target="#Help!A1"/><Relationship Id="rId5" Type="http://schemas.openxmlformats.org/officeDocument/2006/relationships/hyperlink" Target="#Settings!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Project Table'!A1"/><Relationship Id="rId2" Type="http://schemas.openxmlformats.org/officeDocument/2006/relationships/image" Target="../media/image1.png"/><Relationship Id="rId1" Type="http://schemas.openxmlformats.org/officeDocument/2006/relationships/hyperlink" Target="http://www.plaky.com" TargetMode="External"/><Relationship Id="rId5" Type="http://schemas.openxmlformats.org/officeDocument/2006/relationships/hyperlink" Target="#Dashboard!A1"/><Relationship Id="rId4" Type="http://schemas.openxmlformats.org/officeDocument/2006/relationships/hyperlink" Target="#Help!A1"/></Relationships>
</file>

<file path=xl/drawings/_rels/drawing4.xml.rels><?xml version="1.0" encoding="UTF-8" standalone="yes"?>
<Relationships xmlns="http://schemas.openxmlformats.org/package/2006/relationships"><Relationship Id="rId3" Type="http://schemas.openxmlformats.org/officeDocument/2006/relationships/hyperlink" Target="#'Project Table'!A1"/><Relationship Id="rId2" Type="http://schemas.openxmlformats.org/officeDocument/2006/relationships/image" Target="../media/image1.png"/><Relationship Id="rId1" Type="http://schemas.openxmlformats.org/officeDocument/2006/relationships/hyperlink" Target="http://www.plaky.com" TargetMode="External"/><Relationship Id="rId5" Type="http://schemas.openxmlformats.org/officeDocument/2006/relationships/hyperlink" Target="#Dashboard!A1"/><Relationship Id="rId4" Type="http://schemas.openxmlformats.org/officeDocument/2006/relationships/hyperlink" Target="#Settings!A1"/></Relationships>
</file>

<file path=xl/drawings/_rels/drawing5.xml.rels><?xml version="1.0" encoding="UTF-8" standalone="yes"?>
<Relationships xmlns="http://schemas.openxmlformats.org/package/2006/relationships"><Relationship Id="rId3" Type="http://schemas.openxmlformats.org/officeDocument/2006/relationships/hyperlink" Target="#Help!A1"/><Relationship Id="rId2" Type="http://schemas.openxmlformats.org/officeDocument/2006/relationships/hyperlink" Target="#Settings!A1"/><Relationship Id="rId1" Type="http://schemas.openxmlformats.org/officeDocument/2006/relationships/hyperlink" Target="#Dashboard!A1"/><Relationship Id="rId6" Type="http://schemas.openxmlformats.org/officeDocument/2006/relationships/hyperlink" Target="#'Project Table'!A1"/><Relationship Id="rId5" Type="http://schemas.openxmlformats.org/officeDocument/2006/relationships/image" Target="../media/image1.png"/><Relationship Id="rId4" Type="http://schemas.openxmlformats.org/officeDocument/2006/relationships/hyperlink" Target="http://www.plaky.com" TargetMode="External"/></Relationships>
</file>

<file path=xl/drawings/drawing1.xml><?xml version="1.0" encoding="utf-8"?>
<xdr:wsDr xmlns:xdr="http://schemas.openxmlformats.org/drawingml/2006/spreadsheetDrawing" xmlns:a="http://schemas.openxmlformats.org/drawingml/2006/main">
  <xdr:twoCellAnchor>
    <xdr:from>
      <xdr:col>2</xdr:col>
      <xdr:colOff>553731</xdr:colOff>
      <xdr:row>1</xdr:row>
      <xdr:rowOff>31297</xdr:rowOff>
    </xdr:from>
    <xdr:to>
      <xdr:col>13</xdr:col>
      <xdr:colOff>657066</xdr:colOff>
      <xdr:row>2</xdr:row>
      <xdr:rowOff>1368041</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4453378" y="584121"/>
          <a:ext cx="12743570" cy="1725214"/>
          <a:chOff x="5312148" y="581025"/>
          <a:chExt cx="10798549" cy="2162175"/>
        </a:xfrm>
      </xdr:grpSpPr>
      <xdr:graphicFrame macro="">
        <xdr:nvGraphicFramePr>
          <xdr:cNvPr id="2" name="StatusBar">
            <a:extLst>
              <a:ext uri="{FF2B5EF4-FFF2-40B4-BE49-F238E27FC236}">
                <a16:creationId xmlns:a16="http://schemas.microsoft.com/office/drawing/2014/main" id="{00000000-0008-0000-0000-000002000000}"/>
              </a:ext>
            </a:extLst>
          </xdr:cNvPr>
          <xdr:cNvGraphicFramePr>
            <a:graphicFrameLocks/>
          </xdr:cNvGraphicFramePr>
        </xdr:nvGraphicFramePr>
        <xdr:xfrm>
          <a:off x="5312148" y="590550"/>
          <a:ext cx="4573680" cy="2152650"/>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10" name="Group 9">
            <a:extLst>
              <a:ext uri="{FF2B5EF4-FFF2-40B4-BE49-F238E27FC236}">
                <a16:creationId xmlns:a16="http://schemas.microsoft.com/office/drawing/2014/main" id="{00000000-0008-0000-0000-00000A000000}"/>
              </a:ext>
            </a:extLst>
          </xdr:cNvPr>
          <xdr:cNvGrpSpPr/>
        </xdr:nvGrpSpPr>
        <xdr:grpSpPr>
          <a:xfrm>
            <a:off x="10211765" y="581025"/>
            <a:ext cx="5898932" cy="2162175"/>
            <a:chOff x="9756460" y="590550"/>
            <a:chExt cx="5992287" cy="2667466"/>
          </a:xfrm>
        </xdr:grpSpPr>
        <xdr:grpSp>
          <xdr:nvGrpSpPr>
            <xdr:cNvPr id="6" name="Group 5">
              <a:extLst>
                <a:ext uri="{FF2B5EF4-FFF2-40B4-BE49-F238E27FC236}">
                  <a16:creationId xmlns:a16="http://schemas.microsoft.com/office/drawing/2014/main" id="{00000000-0008-0000-0000-000006000000}"/>
                </a:ext>
              </a:extLst>
            </xdr:cNvPr>
            <xdr:cNvGrpSpPr/>
          </xdr:nvGrpSpPr>
          <xdr:grpSpPr>
            <a:xfrm>
              <a:off x="9756460" y="590550"/>
              <a:ext cx="2021543" cy="2667466"/>
              <a:chOff x="11417340" y="9525"/>
              <a:chExt cx="2024344" cy="2668157"/>
            </a:xfrm>
          </xdr:grpSpPr>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11417340" y="9525"/>
              <a:ext cx="2024344" cy="2668157"/>
            </xdr:xfrm>
            <a:graphic>
              <a:graphicData uri="http://schemas.openxmlformats.org/drawingml/2006/chart">
                <c:chart xmlns:c="http://schemas.openxmlformats.org/drawingml/2006/chart" xmlns:r="http://schemas.openxmlformats.org/officeDocument/2006/relationships" r:id="rId2"/>
              </a:graphicData>
            </a:graphic>
          </xdr:graphicFrame>
          <xdr:sp macro="" textlink="'Formulae for the dashboard'!$G$3">
            <xdr:nvSpPr>
              <xdr:cNvPr id="4" name="TextBox 3">
                <a:extLst>
                  <a:ext uri="{FF2B5EF4-FFF2-40B4-BE49-F238E27FC236}">
                    <a16:creationId xmlns:a16="http://schemas.microsoft.com/office/drawing/2014/main" id="{00000000-0008-0000-0000-000004000000}"/>
                  </a:ext>
                </a:extLst>
              </xdr:cNvPr>
              <xdr:cNvSpPr txBox="1"/>
            </xdr:nvSpPr>
            <xdr:spPr>
              <a:xfrm>
                <a:off x="12049212" y="1079641"/>
                <a:ext cx="818479" cy="766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7194306-468C-4CD5-B49A-9F64EDF19749}" type="TxLink">
                  <a:rPr lang="en-GB" sz="2400" b="1">
                    <a:solidFill>
                      <a:schemeClr val="bg1">
                        <a:lumMod val="95000"/>
                      </a:schemeClr>
                    </a:solidFill>
                    <a:latin typeface="Roboto" pitchFamily="2" charset="0"/>
                    <a:ea typeface="Roboto" pitchFamily="2" charset="0"/>
                  </a:rPr>
                  <a:pPr algn="ctr"/>
                  <a:t>82%</a:t>
                </a:fld>
                <a:endParaRPr lang="en-GB" sz="2400" b="1">
                  <a:solidFill>
                    <a:schemeClr val="bg1">
                      <a:lumMod val="95000"/>
                    </a:schemeClr>
                  </a:solidFill>
                  <a:latin typeface="Roboto" pitchFamily="2" charset="0"/>
                  <a:ea typeface="Roboto" pitchFamily="2" charset="0"/>
                </a:endParaRPr>
              </a:p>
            </xdr:txBody>
          </xdr:sp>
        </xdr:grpSp>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11479866" y="590550"/>
            <a:ext cx="4268881" cy="2667465"/>
          </xdr:xfrm>
          <a:graphic>
            <a:graphicData uri="http://schemas.openxmlformats.org/drawingml/2006/chart">
              <c:chart xmlns:c="http://schemas.openxmlformats.org/drawingml/2006/chart" xmlns:r="http://schemas.openxmlformats.org/officeDocument/2006/relationships" r:id="rId3"/>
            </a:graphicData>
          </a:graphic>
        </xdr:graphicFrame>
      </xdr:grpSp>
    </xdr:grpSp>
    <xdr:clientData/>
  </xdr:twoCellAnchor>
  <xdr:twoCellAnchor editAs="absolute">
    <xdr:from>
      <xdr:col>0</xdr:col>
      <xdr:colOff>200586</xdr:colOff>
      <xdr:row>0</xdr:row>
      <xdr:rowOff>85726</xdr:rowOff>
    </xdr:from>
    <xdr:to>
      <xdr:col>0</xdr:col>
      <xdr:colOff>1438275</xdr:colOff>
      <xdr:row>0</xdr:row>
      <xdr:rowOff>492638</xdr:rowOff>
    </xdr:to>
    <xdr:pic>
      <xdr:nvPicPr>
        <xdr:cNvPr id="11" name="Picture 10">
          <a:hlinkClick xmlns:r="http://schemas.openxmlformats.org/officeDocument/2006/relationships" r:id="rId4"/>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00586" y="85726"/>
          <a:ext cx="1237689" cy="406912"/>
        </a:xfrm>
        <a:prstGeom prst="rect">
          <a:avLst/>
        </a:prstGeom>
      </xdr:spPr>
    </xdr:pic>
    <xdr:clientData/>
  </xdr:twoCellAnchor>
  <xdr:twoCellAnchor editAs="oneCell">
    <xdr:from>
      <xdr:col>8</xdr:col>
      <xdr:colOff>810819</xdr:colOff>
      <xdr:row>0</xdr:row>
      <xdr:rowOff>118084</xdr:rowOff>
    </xdr:from>
    <xdr:to>
      <xdr:col>10</xdr:col>
      <xdr:colOff>179294</xdr:colOff>
      <xdr:row>0</xdr:row>
      <xdr:rowOff>466725</xdr:rowOff>
    </xdr:to>
    <xdr:sp macro="[0]!switch_to_project_table" textlink="">
      <xdr:nvSpPr>
        <xdr:cNvPr id="16" name="Rounded Rectangle 15">
          <a:hlinkClick xmlns:r="http://schemas.openxmlformats.org/officeDocument/2006/relationships" r:id="rId6"/>
          <a:extLst>
            <a:ext uri="{FF2B5EF4-FFF2-40B4-BE49-F238E27FC236}">
              <a16:creationId xmlns:a16="http://schemas.microsoft.com/office/drawing/2014/main" id="{00000000-0008-0000-0000-000010000000}"/>
            </a:ext>
          </a:extLst>
        </xdr:cNvPr>
        <xdr:cNvSpPr/>
      </xdr:nvSpPr>
      <xdr:spPr>
        <a:xfrm>
          <a:off x="10481495" y="118084"/>
          <a:ext cx="1105387" cy="348641"/>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Go</a:t>
          </a:r>
          <a:r>
            <a:rPr lang="en-GB" sz="1100" baseline="0">
              <a:solidFill>
                <a:schemeClr val="bg2">
                  <a:lumMod val="75000"/>
                </a:schemeClr>
              </a:solidFill>
              <a:latin typeface="Roboto" pitchFamily="2" charset="0"/>
              <a:ea typeface="Roboto" pitchFamily="2" charset="0"/>
            </a:rPr>
            <a:t> to Project</a:t>
          </a:r>
          <a:endParaRPr lang="en-GB" sz="1100">
            <a:solidFill>
              <a:schemeClr val="bg2">
                <a:lumMod val="75000"/>
              </a:schemeClr>
            </a:solidFill>
            <a:latin typeface="Roboto" pitchFamily="2" charset="0"/>
            <a:ea typeface="Roboto" pitchFamily="2" charset="0"/>
          </a:endParaRPr>
        </a:p>
      </xdr:txBody>
    </xdr:sp>
    <xdr:clientData/>
  </xdr:twoCellAnchor>
  <xdr:twoCellAnchor editAs="absolute">
    <xdr:from>
      <xdr:col>12</xdr:col>
      <xdr:colOff>259897</xdr:colOff>
      <xdr:row>0</xdr:row>
      <xdr:rowOff>107018</xdr:rowOff>
    </xdr:from>
    <xdr:to>
      <xdr:col>14</xdr:col>
      <xdr:colOff>870697</xdr:colOff>
      <xdr:row>0</xdr:row>
      <xdr:rowOff>490046</xdr:rowOff>
    </xdr:to>
    <xdr:sp macro="" textlink="">
      <xdr:nvSpPr>
        <xdr:cNvPr id="8" name="Rounded Rectangle 14">
          <a:hlinkClick xmlns:r="http://schemas.openxmlformats.org/officeDocument/2006/relationships" r:id="rId4"/>
          <a:extLst>
            <a:ext uri="{FF2B5EF4-FFF2-40B4-BE49-F238E27FC236}">
              <a16:creationId xmlns:a16="http://schemas.microsoft.com/office/drawing/2014/main" id="{00000000-0008-0000-0000-000008000000}"/>
            </a:ext>
          </a:extLst>
        </xdr:cNvPr>
        <xdr:cNvSpPr/>
      </xdr:nvSpPr>
      <xdr:spPr>
        <a:xfrm>
          <a:off x="13737772" y="107018"/>
          <a:ext cx="2544375" cy="383028"/>
        </a:xfrm>
        <a:prstGeom prst="round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200" b="0">
              <a:solidFill>
                <a:schemeClr val="bg1">
                  <a:lumMod val="95000"/>
                </a:schemeClr>
              </a:solidFill>
              <a:effectLst/>
              <a:latin typeface="Roboto" pitchFamily="2" charset="0"/>
              <a:ea typeface="Roboto" pitchFamily="2" charset="0"/>
              <a:cs typeface="+mn-cs"/>
            </a:rPr>
            <a:t>Manage</a:t>
          </a:r>
          <a:r>
            <a:rPr lang="en-GB" sz="1200" b="0" baseline="0">
              <a:solidFill>
                <a:schemeClr val="bg1">
                  <a:lumMod val="95000"/>
                </a:schemeClr>
              </a:solidFill>
              <a:effectLst/>
              <a:latin typeface="Roboto" pitchFamily="2" charset="0"/>
              <a:ea typeface="Roboto" pitchFamily="2" charset="0"/>
              <a:cs typeface="+mn-cs"/>
            </a:rPr>
            <a:t> your project in Plaky</a:t>
          </a:r>
          <a:endParaRPr lang="en-GB" sz="1200">
            <a:solidFill>
              <a:schemeClr val="bg1">
                <a:lumMod val="95000"/>
              </a:schemeClr>
            </a:solidFill>
            <a:effectLst/>
            <a:latin typeface="Roboto" pitchFamily="2" charset="0"/>
            <a:ea typeface="Roboto" pitchFamily="2" charset="0"/>
          </a:endParaRPr>
        </a:p>
      </xdr:txBody>
    </xdr:sp>
    <xdr:clientData/>
  </xdr:twoCellAnchor>
  <xdr:twoCellAnchor>
    <xdr:from>
      <xdr:col>1</xdr:col>
      <xdr:colOff>64036</xdr:colOff>
      <xdr:row>1</xdr:row>
      <xdr:rowOff>18410</xdr:rowOff>
    </xdr:from>
    <xdr:to>
      <xdr:col>2</xdr:col>
      <xdr:colOff>509870</xdr:colOff>
      <xdr:row>2</xdr:row>
      <xdr:rowOff>1405538</xdr:rowOff>
    </xdr:to>
    <xdr:graphicFrame macro="">
      <xdr:nvGraphicFramePr>
        <xdr:cNvPr id="24" name="Chart 23">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696606</xdr:colOff>
      <xdr:row>2</xdr:row>
      <xdr:rowOff>360590</xdr:rowOff>
    </xdr:from>
    <xdr:to>
      <xdr:col>1</xdr:col>
      <xdr:colOff>1521091</xdr:colOff>
      <xdr:row>2</xdr:row>
      <xdr:rowOff>860593</xdr:rowOff>
    </xdr:to>
    <xdr:sp macro="" textlink="'Formulae for the dashboard'!$X$6">
      <xdr:nvSpPr>
        <xdr:cNvPr id="25" name="TextBox 24">
          <a:extLst>
            <a:ext uri="{FF2B5EF4-FFF2-40B4-BE49-F238E27FC236}">
              <a16:creationId xmlns:a16="http://schemas.microsoft.com/office/drawing/2014/main" id="{00000000-0008-0000-0000-000019000000}"/>
            </a:ext>
          </a:extLst>
        </xdr:cNvPr>
        <xdr:cNvSpPr txBox="1"/>
      </xdr:nvSpPr>
      <xdr:spPr>
        <a:xfrm>
          <a:off x="2928177" y="1313090"/>
          <a:ext cx="824485" cy="5000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D606DEB-F65C-44FC-9648-102BF305F3CB}" type="TxLink">
            <a:rPr lang="en-GB" sz="2400" b="1">
              <a:solidFill>
                <a:schemeClr val="bg1">
                  <a:lumMod val="95000"/>
                </a:schemeClr>
              </a:solidFill>
              <a:latin typeface="Roboto" pitchFamily="2" charset="0"/>
              <a:ea typeface="Roboto" pitchFamily="2" charset="0"/>
            </a:rPr>
            <a:pPr algn="ctr"/>
            <a:t>25%</a:t>
          </a:fld>
          <a:endParaRPr lang="en-GB" sz="2400" b="1">
            <a:solidFill>
              <a:schemeClr val="bg1">
                <a:lumMod val="95000"/>
              </a:schemeClr>
            </a:solidFill>
            <a:latin typeface="Roboto" pitchFamily="2" charset="0"/>
            <a:ea typeface="Roboto" pitchFamily="2" charset="0"/>
          </a:endParaRPr>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0</xdr:row>
          <xdr:rowOff>177800</xdr:rowOff>
        </xdr:from>
        <xdr:to>
          <xdr:col>43</xdr:col>
          <xdr:colOff>292100</xdr:colOff>
          <xdr:row>0</xdr:row>
          <xdr:rowOff>444500</xdr:rowOff>
        </xdr:to>
        <xdr:sp macro="" textlink="">
          <xdr:nvSpPr>
            <xdr:cNvPr id="3075" name="Scroll Bar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0</xdr:col>
      <xdr:colOff>143195</xdr:colOff>
      <xdr:row>5</xdr:row>
      <xdr:rowOff>54430</xdr:rowOff>
    </xdr:from>
    <xdr:to>
      <xdr:col>0</xdr:col>
      <xdr:colOff>1807348</xdr:colOff>
      <xdr:row>14</xdr:row>
      <xdr:rowOff>163285</xdr:rowOff>
    </xdr:to>
    <mc:AlternateContent xmlns:mc="http://schemas.openxmlformats.org/markup-compatibility/2006" xmlns:a14="http://schemas.microsoft.com/office/drawing/2010/main">
      <mc:Choice Requires="a14">
        <xdr:graphicFrame macro="">
          <xdr:nvGraphicFramePr>
            <xdr:cNvPr id="9" name="Task">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microsoft.com/office/drawing/2010/slicer">
              <sle:slicer xmlns:sle="http://schemas.microsoft.com/office/drawing/2010/slicer" name="Task"/>
            </a:graphicData>
          </a:graphic>
        </xdr:graphicFrame>
      </mc:Choice>
      <mc:Fallback xmlns="">
        <xdr:sp macro="" textlink="">
          <xdr:nvSpPr>
            <xdr:cNvPr id="0" name=""/>
            <xdr:cNvSpPr>
              <a:spLocks noTextEdit="1"/>
            </xdr:cNvSpPr>
          </xdr:nvSpPr>
          <xdr:spPr>
            <a:xfrm>
              <a:off x="143195" y="3449812"/>
              <a:ext cx="1664153" cy="1722502"/>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143194</xdr:colOff>
      <xdr:row>15</xdr:row>
      <xdr:rowOff>34019</xdr:rowOff>
    </xdr:from>
    <xdr:to>
      <xdr:col>0</xdr:col>
      <xdr:colOff>1807347</xdr:colOff>
      <xdr:row>27</xdr:row>
      <xdr:rowOff>123265</xdr:rowOff>
    </xdr:to>
    <mc:AlternateContent xmlns:mc="http://schemas.openxmlformats.org/markup-compatibility/2006" xmlns:a14="http://schemas.microsoft.com/office/drawing/2010/main">
      <mc:Choice Requires="a14">
        <xdr:graphicFrame macro="">
          <xdr:nvGraphicFramePr>
            <xdr:cNvPr id="17" name="Department">
              <a:extLst>
                <a:ext uri="{FF2B5EF4-FFF2-40B4-BE49-F238E27FC236}">
                  <a16:creationId xmlns:a16="http://schemas.microsoft.com/office/drawing/2014/main" id="{00000000-0008-0000-0000-000011000000}"/>
                </a:ext>
              </a:extLst>
            </xdr:cNvPr>
            <xdr:cNvGraphicFramePr/>
          </xdr:nvGraphicFramePr>
          <xdr:xfrm>
            <a:off x="0" y="0"/>
            <a:ext cx="0" cy="0"/>
          </xdr:xfrm>
          <a:graphic>
            <a:graphicData uri="http://schemas.microsoft.com/office/drawing/2010/slicer">
              <sle:slicer xmlns:sle="http://schemas.microsoft.com/office/drawing/2010/slicer" name="Department"/>
            </a:graphicData>
          </a:graphic>
        </xdr:graphicFrame>
      </mc:Choice>
      <mc:Fallback xmlns="">
        <xdr:sp macro="" textlink="">
          <xdr:nvSpPr>
            <xdr:cNvPr id="0" name=""/>
            <xdr:cNvSpPr>
              <a:spLocks noTextEdit="1"/>
            </xdr:cNvSpPr>
          </xdr:nvSpPr>
          <xdr:spPr>
            <a:xfrm>
              <a:off x="143194" y="5222343"/>
              <a:ext cx="1664153" cy="2240775"/>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118382</xdr:colOff>
      <xdr:row>27</xdr:row>
      <xdr:rowOff>59231</xdr:rowOff>
    </xdr:from>
    <xdr:to>
      <xdr:col>0</xdr:col>
      <xdr:colOff>1782535</xdr:colOff>
      <xdr:row>39</xdr:row>
      <xdr:rowOff>127264</xdr:rowOff>
    </xdr:to>
    <mc:AlternateContent xmlns:mc="http://schemas.openxmlformats.org/markup-compatibility/2006" xmlns:a14="http://schemas.microsoft.com/office/drawing/2010/main">
      <mc:Choice Requires="a14">
        <xdr:graphicFrame macro="">
          <xdr:nvGraphicFramePr>
            <xdr:cNvPr id="18" name="Status">
              <a:extLst>
                <a:ext uri="{FF2B5EF4-FFF2-40B4-BE49-F238E27FC236}">
                  <a16:creationId xmlns:a16="http://schemas.microsoft.com/office/drawing/2014/main" id="{00000000-0008-0000-0000-000012000000}"/>
                </a:ext>
              </a:extLst>
            </xdr:cNvPr>
            <xdr:cNvGraphicFramePr/>
          </xdr:nvGraphicFramePr>
          <xdr:xfrm>
            <a:off x="0" y="0"/>
            <a:ext cx="0" cy="0"/>
          </xdr:xfrm>
          <a:graphic>
            <a:graphicData uri="http://schemas.microsoft.com/office/drawing/2010/slicer">
              <sle:slicer xmlns:sle="http://schemas.microsoft.com/office/drawing/2010/slicer" name="Status"/>
            </a:graphicData>
          </a:graphic>
        </xdr:graphicFrame>
      </mc:Choice>
      <mc:Fallback xmlns="">
        <xdr:sp macro="" textlink="">
          <xdr:nvSpPr>
            <xdr:cNvPr id="0" name=""/>
            <xdr:cNvSpPr>
              <a:spLocks noTextEdit="1"/>
            </xdr:cNvSpPr>
          </xdr:nvSpPr>
          <xdr:spPr>
            <a:xfrm>
              <a:off x="118382" y="7399084"/>
              <a:ext cx="1664153" cy="2219562"/>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10</xdr:col>
      <xdr:colOff>257250</xdr:colOff>
      <xdr:row>0</xdr:row>
      <xdr:rowOff>124807</xdr:rowOff>
    </xdr:from>
    <xdr:to>
      <xdr:col>11</xdr:col>
      <xdr:colOff>33617</xdr:colOff>
      <xdr:row>0</xdr:row>
      <xdr:rowOff>473448</xdr:rowOff>
    </xdr:to>
    <xdr:sp macro="[0]!switch_to_project_table" textlink="">
      <xdr:nvSpPr>
        <xdr:cNvPr id="26" name="Rounded Rectangle 25">
          <a:hlinkClick xmlns:r="http://schemas.openxmlformats.org/officeDocument/2006/relationships" r:id="rId8"/>
          <a:extLst>
            <a:ext uri="{FF2B5EF4-FFF2-40B4-BE49-F238E27FC236}">
              <a16:creationId xmlns:a16="http://schemas.microsoft.com/office/drawing/2014/main" id="{00000000-0008-0000-0000-00001A000000}"/>
            </a:ext>
          </a:extLst>
        </xdr:cNvPr>
        <xdr:cNvSpPr/>
      </xdr:nvSpPr>
      <xdr:spPr>
        <a:xfrm>
          <a:off x="11664838" y="124807"/>
          <a:ext cx="784897" cy="348641"/>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Settings</a:t>
          </a:r>
        </a:p>
      </xdr:txBody>
    </xdr:sp>
    <xdr:clientData/>
  </xdr:twoCellAnchor>
  <xdr:twoCellAnchor editAs="oneCell">
    <xdr:from>
      <xdr:col>11</xdr:col>
      <xdr:colOff>107091</xdr:colOff>
      <xdr:row>0</xdr:row>
      <xdr:rowOff>120325</xdr:rowOff>
    </xdr:from>
    <xdr:to>
      <xdr:col>11</xdr:col>
      <xdr:colOff>891988</xdr:colOff>
      <xdr:row>0</xdr:row>
      <xdr:rowOff>468966</xdr:rowOff>
    </xdr:to>
    <xdr:sp macro="[0]!switch_to_project_table" textlink="">
      <xdr:nvSpPr>
        <xdr:cNvPr id="27" name="Rounded Rectangle 26">
          <a:hlinkClick xmlns:r="http://schemas.openxmlformats.org/officeDocument/2006/relationships" r:id="rId9"/>
          <a:extLst>
            <a:ext uri="{FF2B5EF4-FFF2-40B4-BE49-F238E27FC236}">
              <a16:creationId xmlns:a16="http://schemas.microsoft.com/office/drawing/2014/main" id="{00000000-0008-0000-0000-00001B000000}"/>
            </a:ext>
          </a:extLst>
        </xdr:cNvPr>
        <xdr:cNvSpPr/>
      </xdr:nvSpPr>
      <xdr:spPr>
        <a:xfrm>
          <a:off x="12523209" y="120325"/>
          <a:ext cx="784897" cy="348641"/>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Help</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228600</xdr:colOff>
      <xdr:row>0</xdr:row>
      <xdr:rowOff>152401</xdr:rowOff>
    </xdr:from>
    <xdr:to>
      <xdr:col>9</xdr:col>
      <xdr:colOff>378197</xdr:colOff>
      <xdr:row>0</xdr:row>
      <xdr:rowOff>501205</xdr:rowOff>
    </xdr:to>
    <xdr:sp macro="[0]!go_to_dashboard" textlink="">
      <xdr:nvSpPr>
        <xdr:cNvPr id="2" name="Rounded 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1353800" y="152401"/>
          <a:ext cx="1044947" cy="348804"/>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aseline="0">
              <a:solidFill>
                <a:schemeClr val="bg2">
                  <a:lumMod val="75000"/>
                </a:schemeClr>
              </a:solidFill>
              <a:latin typeface="Roboto" pitchFamily="2" charset="0"/>
              <a:ea typeface="Roboto" pitchFamily="2" charset="0"/>
            </a:rPr>
            <a:t>Dashboard</a:t>
          </a:r>
          <a:endParaRPr lang="en-GB" sz="1100">
            <a:solidFill>
              <a:schemeClr val="bg2">
                <a:lumMod val="75000"/>
              </a:schemeClr>
            </a:solidFill>
            <a:latin typeface="Roboto" pitchFamily="2" charset="0"/>
            <a:ea typeface="Roboto" pitchFamily="2" charset="0"/>
          </a:endParaRPr>
        </a:p>
      </xdr:txBody>
    </xdr:sp>
    <xdr:clientData/>
  </xdr:twoCellAnchor>
  <xdr:twoCellAnchor editAs="absolute">
    <xdr:from>
      <xdr:col>11</xdr:col>
      <xdr:colOff>229481</xdr:colOff>
      <xdr:row>0</xdr:row>
      <xdr:rowOff>123825</xdr:rowOff>
    </xdr:from>
    <xdr:to>
      <xdr:col>13</xdr:col>
      <xdr:colOff>814025</xdr:colOff>
      <xdr:row>0</xdr:row>
      <xdr:rowOff>542925</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14398599" y="123825"/>
          <a:ext cx="2769851" cy="419100"/>
        </a:xfrm>
        <a:prstGeom prst="round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400" b="0">
              <a:solidFill>
                <a:schemeClr val="bg1">
                  <a:lumMod val="95000"/>
                </a:schemeClr>
              </a:solidFill>
              <a:effectLst/>
              <a:latin typeface="Roboto" pitchFamily="2" charset="0"/>
              <a:ea typeface="Roboto" pitchFamily="2" charset="0"/>
              <a:cs typeface="+mn-cs"/>
            </a:rPr>
            <a:t>Manage</a:t>
          </a:r>
          <a:r>
            <a:rPr lang="en-GB" sz="1400" b="0" baseline="0">
              <a:solidFill>
                <a:schemeClr val="bg1">
                  <a:lumMod val="95000"/>
                </a:schemeClr>
              </a:solidFill>
              <a:effectLst/>
              <a:latin typeface="Roboto" pitchFamily="2" charset="0"/>
              <a:ea typeface="Roboto" pitchFamily="2" charset="0"/>
              <a:cs typeface="+mn-cs"/>
            </a:rPr>
            <a:t> your project in Plaky</a:t>
          </a:r>
          <a:endParaRPr lang="en-GB" sz="1400">
            <a:solidFill>
              <a:schemeClr val="bg1">
                <a:lumMod val="95000"/>
              </a:schemeClr>
            </a:solidFill>
            <a:effectLst/>
            <a:latin typeface="Roboto" pitchFamily="2" charset="0"/>
            <a:ea typeface="Roboto" pitchFamily="2" charset="0"/>
          </a:endParaRPr>
        </a:p>
      </xdr:txBody>
    </xdr:sp>
    <xdr:clientData/>
  </xdr:twoCellAnchor>
  <xdr:twoCellAnchor editAs="absolute">
    <xdr:from>
      <xdr:col>1</xdr:col>
      <xdr:colOff>104775</xdr:colOff>
      <xdr:row>0</xdr:row>
      <xdr:rowOff>133351</xdr:rowOff>
    </xdr:from>
    <xdr:to>
      <xdr:col>1</xdr:col>
      <xdr:colOff>1352550</xdr:colOff>
      <xdr:row>0</xdr:row>
      <xdr:rowOff>543578</xdr:rowOff>
    </xdr:to>
    <xdr:pic>
      <xdr:nvPicPr>
        <xdr:cNvPr id="4" name="Picture 3">
          <a:hlinkClick xmlns:r="http://schemas.openxmlformats.org/officeDocument/2006/relationships" r:id="rId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075" y="133351"/>
          <a:ext cx="1247775" cy="410227"/>
        </a:xfrm>
        <a:prstGeom prst="rect">
          <a:avLst/>
        </a:prstGeom>
      </xdr:spPr>
    </xdr:pic>
    <xdr:clientData/>
  </xdr:twoCellAnchor>
  <xdr:twoCellAnchor editAs="oneCell">
    <xdr:from>
      <xdr:col>9</xdr:col>
      <xdr:colOff>457200</xdr:colOff>
      <xdr:row>0</xdr:row>
      <xdr:rowOff>156882</xdr:rowOff>
    </xdr:from>
    <xdr:to>
      <xdr:col>10</xdr:col>
      <xdr:colOff>34370</xdr:colOff>
      <xdr:row>0</xdr:row>
      <xdr:rowOff>505523</xdr:rowOff>
    </xdr:to>
    <xdr:sp macro="[0]!switch_to_project_table" textlink="">
      <xdr:nvSpPr>
        <xdr:cNvPr id="5" name="Rounded Rectangle 4">
          <a:hlinkClick xmlns:r="http://schemas.openxmlformats.org/officeDocument/2006/relationships" r:id="rId5"/>
          <a:extLst>
            <a:ext uri="{FF2B5EF4-FFF2-40B4-BE49-F238E27FC236}">
              <a16:creationId xmlns:a16="http://schemas.microsoft.com/office/drawing/2014/main" id="{00000000-0008-0000-0100-000005000000}"/>
            </a:ext>
          </a:extLst>
        </xdr:cNvPr>
        <xdr:cNvSpPr/>
      </xdr:nvSpPr>
      <xdr:spPr>
        <a:xfrm>
          <a:off x="12477750" y="156882"/>
          <a:ext cx="786845" cy="348641"/>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Settings</a:t>
          </a:r>
        </a:p>
      </xdr:txBody>
    </xdr:sp>
    <xdr:clientData/>
  </xdr:twoCellAnchor>
  <xdr:twoCellAnchor editAs="oneCell">
    <xdr:from>
      <xdr:col>10</xdr:col>
      <xdr:colOff>107844</xdr:colOff>
      <xdr:row>0</xdr:row>
      <xdr:rowOff>152400</xdr:rowOff>
    </xdr:from>
    <xdr:to>
      <xdr:col>10</xdr:col>
      <xdr:colOff>892741</xdr:colOff>
      <xdr:row>0</xdr:row>
      <xdr:rowOff>501041</xdr:rowOff>
    </xdr:to>
    <xdr:sp macro="[0]!switch_to_project_table" textlink="">
      <xdr:nvSpPr>
        <xdr:cNvPr id="6" name="Rounded Rectangle 5">
          <a:hlinkClick xmlns:r="http://schemas.openxmlformats.org/officeDocument/2006/relationships" r:id="rId6"/>
          <a:extLst>
            <a:ext uri="{FF2B5EF4-FFF2-40B4-BE49-F238E27FC236}">
              <a16:creationId xmlns:a16="http://schemas.microsoft.com/office/drawing/2014/main" id="{00000000-0008-0000-0100-000006000000}"/>
            </a:ext>
          </a:extLst>
        </xdr:cNvPr>
        <xdr:cNvSpPr/>
      </xdr:nvSpPr>
      <xdr:spPr>
        <a:xfrm>
          <a:off x="13338069" y="152400"/>
          <a:ext cx="784897" cy="348641"/>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Help</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152400</xdr:colOff>
      <xdr:row>0</xdr:row>
      <xdr:rowOff>123825</xdr:rowOff>
    </xdr:from>
    <xdr:to>
      <xdr:col>1</xdr:col>
      <xdr:colOff>780489</xdr:colOff>
      <xdr:row>0</xdr:row>
      <xdr:rowOff>530737</xdr:rowOff>
    </xdr:to>
    <xdr:pic>
      <xdr:nvPicPr>
        <xdr:cNvPr id="5" name="Picture 4">
          <a:hlinkClick xmlns:r="http://schemas.openxmlformats.org/officeDocument/2006/relationships" r:id="rId1"/>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 y="123825"/>
          <a:ext cx="1237689" cy="406912"/>
        </a:xfrm>
        <a:prstGeom prst="rect">
          <a:avLst/>
        </a:prstGeom>
      </xdr:spPr>
    </xdr:pic>
    <xdr:clientData/>
  </xdr:twoCellAnchor>
  <xdr:twoCellAnchor editAs="absolute">
    <xdr:from>
      <xdr:col>17</xdr:col>
      <xdr:colOff>209550</xdr:colOff>
      <xdr:row>0</xdr:row>
      <xdr:rowOff>142875</xdr:rowOff>
    </xdr:from>
    <xdr:to>
      <xdr:col>21</xdr:col>
      <xdr:colOff>320081</xdr:colOff>
      <xdr:row>0</xdr:row>
      <xdr:rowOff>525903</xdr:rowOff>
    </xdr:to>
    <xdr:sp macro="" textlink="">
      <xdr:nvSpPr>
        <xdr:cNvPr id="6" name="Rounded Rectangle 14">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15049500" y="142875"/>
          <a:ext cx="2548931" cy="383028"/>
        </a:xfrm>
        <a:prstGeom prst="round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200" b="0">
              <a:solidFill>
                <a:schemeClr val="bg1">
                  <a:lumMod val="95000"/>
                </a:schemeClr>
              </a:solidFill>
              <a:effectLst/>
              <a:latin typeface="Roboto" pitchFamily="2" charset="0"/>
              <a:ea typeface="Roboto" pitchFamily="2" charset="0"/>
              <a:cs typeface="+mn-cs"/>
            </a:rPr>
            <a:t>Manage</a:t>
          </a:r>
          <a:r>
            <a:rPr lang="en-GB" sz="1200" b="0" baseline="0">
              <a:solidFill>
                <a:schemeClr val="bg1">
                  <a:lumMod val="95000"/>
                </a:schemeClr>
              </a:solidFill>
              <a:effectLst/>
              <a:latin typeface="Roboto" pitchFamily="2" charset="0"/>
              <a:ea typeface="Roboto" pitchFamily="2" charset="0"/>
              <a:cs typeface="+mn-cs"/>
            </a:rPr>
            <a:t> your project in Plaky</a:t>
          </a:r>
          <a:endParaRPr lang="en-GB" sz="1200">
            <a:solidFill>
              <a:schemeClr val="bg1">
                <a:lumMod val="95000"/>
              </a:schemeClr>
            </a:solidFill>
            <a:effectLst/>
            <a:latin typeface="Roboto" pitchFamily="2" charset="0"/>
            <a:ea typeface="Roboto" pitchFamily="2" charset="0"/>
          </a:endParaRPr>
        </a:p>
      </xdr:txBody>
    </xdr:sp>
    <xdr:clientData/>
  </xdr:twoCellAnchor>
  <xdr:twoCellAnchor editAs="oneCell">
    <xdr:from>
      <xdr:col>13</xdr:col>
      <xdr:colOff>371475</xdr:colOff>
      <xdr:row>0</xdr:row>
      <xdr:rowOff>161925</xdr:rowOff>
    </xdr:from>
    <xdr:to>
      <xdr:col>15</xdr:col>
      <xdr:colOff>251816</xdr:colOff>
      <xdr:row>0</xdr:row>
      <xdr:rowOff>510566</xdr:rowOff>
    </xdr:to>
    <xdr:sp macro="[0]!switch_to_project_table" textlink="">
      <xdr:nvSpPr>
        <xdr:cNvPr id="7" name="Rounded Rectangle 6">
          <a:hlinkClick xmlns:r="http://schemas.openxmlformats.org/officeDocument/2006/relationships" r:id="rId3"/>
          <a:extLst>
            <a:ext uri="{FF2B5EF4-FFF2-40B4-BE49-F238E27FC236}">
              <a16:creationId xmlns:a16="http://schemas.microsoft.com/office/drawing/2014/main" id="{00000000-0008-0000-0200-000007000000}"/>
            </a:ext>
          </a:extLst>
        </xdr:cNvPr>
        <xdr:cNvSpPr/>
      </xdr:nvSpPr>
      <xdr:spPr>
        <a:xfrm>
          <a:off x="12773025" y="161925"/>
          <a:ext cx="1099541" cy="348641"/>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Go</a:t>
          </a:r>
          <a:r>
            <a:rPr lang="en-GB" sz="1100" baseline="0">
              <a:solidFill>
                <a:schemeClr val="bg2">
                  <a:lumMod val="75000"/>
                </a:schemeClr>
              </a:solidFill>
              <a:latin typeface="Roboto" pitchFamily="2" charset="0"/>
              <a:ea typeface="Roboto" pitchFamily="2" charset="0"/>
            </a:rPr>
            <a:t> to Project</a:t>
          </a:r>
          <a:endParaRPr lang="en-GB" sz="1100">
            <a:solidFill>
              <a:schemeClr val="bg2">
                <a:lumMod val="75000"/>
              </a:schemeClr>
            </a:solidFill>
            <a:latin typeface="Roboto" pitchFamily="2" charset="0"/>
            <a:ea typeface="Roboto" pitchFamily="2" charset="0"/>
          </a:endParaRPr>
        </a:p>
      </xdr:txBody>
    </xdr:sp>
    <xdr:clientData/>
  </xdr:twoCellAnchor>
  <xdr:twoCellAnchor editAs="oneCell">
    <xdr:from>
      <xdr:col>15</xdr:col>
      <xdr:colOff>342366</xdr:colOff>
      <xdr:row>0</xdr:row>
      <xdr:rowOff>164166</xdr:rowOff>
    </xdr:from>
    <xdr:to>
      <xdr:col>16</xdr:col>
      <xdr:colOff>517663</xdr:colOff>
      <xdr:row>0</xdr:row>
      <xdr:rowOff>512807</xdr:rowOff>
    </xdr:to>
    <xdr:sp macro="[0]!switch_to_project_table" textlink="">
      <xdr:nvSpPr>
        <xdr:cNvPr id="9" name="Rounded Rectangle 8">
          <a:hlinkClick xmlns:r="http://schemas.openxmlformats.org/officeDocument/2006/relationships" r:id="rId4"/>
          <a:extLst>
            <a:ext uri="{FF2B5EF4-FFF2-40B4-BE49-F238E27FC236}">
              <a16:creationId xmlns:a16="http://schemas.microsoft.com/office/drawing/2014/main" id="{00000000-0008-0000-0200-000009000000}"/>
            </a:ext>
          </a:extLst>
        </xdr:cNvPr>
        <xdr:cNvSpPr/>
      </xdr:nvSpPr>
      <xdr:spPr>
        <a:xfrm>
          <a:off x="13963116" y="164166"/>
          <a:ext cx="784897" cy="348641"/>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Help</a:t>
          </a:r>
        </a:p>
      </xdr:txBody>
    </xdr:sp>
    <xdr:clientData/>
  </xdr:twoCellAnchor>
  <xdr:twoCellAnchor editAs="oneCell">
    <xdr:from>
      <xdr:col>12</xdr:col>
      <xdr:colOff>866775</xdr:colOff>
      <xdr:row>0</xdr:row>
      <xdr:rowOff>161925</xdr:rowOff>
    </xdr:from>
    <xdr:to>
      <xdr:col>13</xdr:col>
      <xdr:colOff>276143</xdr:colOff>
      <xdr:row>0</xdr:row>
      <xdr:rowOff>510729</xdr:rowOff>
    </xdr:to>
    <xdr:sp macro="[0]!go_to_dashboard" textlink="">
      <xdr:nvSpPr>
        <xdr:cNvPr id="10" name="Rounded Rectangle 9">
          <a:hlinkClick xmlns:r="http://schemas.openxmlformats.org/officeDocument/2006/relationships" r:id="rId5"/>
          <a:extLst>
            <a:ext uri="{FF2B5EF4-FFF2-40B4-BE49-F238E27FC236}">
              <a16:creationId xmlns:a16="http://schemas.microsoft.com/office/drawing/2014/main" id="{00000000-0008-0000-0200-00000A000000}"/>
            </a:ext>
          </a:extLst>
        </xdr:cNvPr>
        <xdr:cNvSpPr/>
      </xdr:nvSpPr>
      <xdr:spPr>
        <a:xfrm>
          <a:off x="11630025" y="161925"/>
          <a:ext cx="1047668" cy="348804"/>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aseline="0">
              <a:solidFill>
                <a:schemeClr val="bg2">
                  <a:lumMod val="75000"/>
                </a:schemeClr>
              </a:solidFill>
              <a:latin typeface="Roboto" pitchFamily="2" charset="0"/>
              <a:ea typeface="Roboto" pitchFamily="2" charset="0"/>
            </a:rPr>
            <a:t>Dashboard</a:t>
          </a:r>
          <a:endParaRPr lang="en-GB" sz="1100">
            <a:solidFill>
              <a:schemeClr val="bg2">
                <a:lumMod val="75000"/>
              </a:schemeClr>
            </a:solidFill>
            <a:latin typeface="Roboto" pitchFamily="2" charset="0"/>
            <a:ea typeface="Roboto"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152400</xdr:colOff>
      <xdr:row>0</xdr:row>
      <xdr:rowOff>123824</xdr:rowOff>
    </xdr:from>
    <xdr:to>
      <xdr:col>2</xdr:col>
      <xdr:colOff>178993</xdr:colOff>
      <xdr:row>0</xdr:row>
      <xdr:rowOff>533400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 y="123824"/>
          <a:ext cx="1245793" cy="409576"/>
        </a:xfrm>
        <a:prstGeom prst="rect">
          <a:avLst/>
        </a:prstGeom>
      </xdr:spPr>
    </xdr:pic>
    <xdr:clientData/>
  </xdr:twoCellAnchor>
  <xdr:twoCellAnchor editAs="absolute">
    <xdr:from>
      <xdr:col>24</xdr:col>
      <xdr:colOff>501253</xdr:colOff>
      <xdr:row>0</xdr:row>
      <xdr:rowOff>122634</xdr:rowOff>
    </xdr:from>
    <xdr:to>
      <xdr:col>29</xdr:col>
      <xdr:colOff>4565</xdr:colOff>
      <xdr:row>0</xdr:row>
      <xdr:rowOff>505662</xdr:rowOff>
    </xdr:to>
    <xdr:sp macro="" textlink="">
      <xdr:nvSpPr>
        <xdr:cNvPr id="3" name="Rounded Rectangle 14">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5131653" y="122634"/>
          <a:ext cx="2551312" cy="383028"/>
        </a:xfrm>
        <a:prstGeom prst="round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200" b="0">
              <a:solidFill>
                <a:schemeClr val="bg1">
                  <a:lumMod val="95000"/>
                </a:schemeClr>
              </a:solidFill>
              <a:effectLst/>
              <a:latin typeface="Roboto" pitchFamily="2" charset="0"/>
              <a:ea typeface="Roboto" pitchFamily="2" charset="0"/>
              <a:cs typeface="+mn-cs"/>
            </a:rPr>
            <a:t>Manage</a:t>
          </a:r>
          <a:r>
            <a:rPr lang="en-GB" sz="1200" b="0" baseline="0">
              <a:solidFill>
                <a:schemeClr val="bg1">
                  <a:lumMod val="95000"/>
                </a:schemeClr>
              </a:solidFill>
              <a:effectLst/>
              <a:latin typeface="Roboto" pitchFamily="2" charset="0"/>
              <a:ea typeface="Roboto" pitchFamily="2" charset="0"/>
              <a:cs typeface="+mn-cs"/>
            </a:rPr>
            <a:t> your project in Plaky</a:t>
          </a:r>
          <a:endParaRPr lang="en-GB" sz="1200">
            <a:solidFill>
              <a:schemeClr val="bg1">
                <a:lumMod val="95000"/>
              </a:schemeClr>
            </a:solidFill>
            <a:effectLst/>
            <a:latin typeface="Roboto" pitchFamily="2" charset="0"/>
            <a:ea typeface="Roboto" pitchFamily="2" charset="0"/>
          </a:endParaRPr>
        </a:p>
      </xdr:txBody>
    </xdr:sp>
    <xdr:clientData/>
  </xdr:twoCellAnchor>
  <xdr:twoCellAnchor editAs="oneCell">
    <xdr:from>
      <xdr:col>21</xdr:col>
      <xdr:colOff>85725</xdr:colOff>
      <xdr:row>0</xdr:row>
      <xdr:rowOff>142875</xdr:rowOff>
    </xdr:from>
    <xdr:to>
      <xdr:col>22</xdr:col>
      <xdr:colOff>575666</xdr:colOff>
      <xdr:row>0</xdr:row>
      <xdr:rowOff>491516</xdr:rowOff>
    </xdr:to>
    <xdr:sp macro="[0]!switch_to_project_table" textlink="">
      <xdr:nvSpPr>
        <xdr:cNvPr id="4" name="Rounded Rectangle 3">
          <a:hlinkClick xmlns:r="http://schemas.openxmlformats.org/officeDocument/2006/relationships" r:id="rId3"/>
          <a:extLst>
            <a:ext uri="{FF2B5EF4-FFF2-40B4-BE49-F238E27FC236}">
              <a16:creationId xmlns:a16="http://schemas.microsoft.com/office/drawing/2014/main" id="{00000000-0008-0000-0400-000004000000}"/>
            </a:ext>
          </a:extLst>
        </xdr:cNvPr>
        <xdr:cNvSpPr/>
      </xdr:nvSpPr>
      <xdr:spPr>
        <a:xfrm>
          <a:off x="12887325" y="142875"/>
          <a:ext cx="1099541" cy="348641"/>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Go</a:t>
          </a:r>
          <a:r>
            <a:rPr lang="en-GB" sz="1100" baseline="0">
              <a:solidFill>
                <a:schemeClr val="bg2">
                  <a:lumMod val="75000"/>
                </a:schemeClr>
              </a:solidFill>
              <a:latin typeface="Roboto" pitchFamily="2" charset="0"/>
              <a:ea typeface="Roboto" pitchFamily="2" charset="0"/>
            </a:rPr>
            <a:t> to Project</a:t>
          </a:r>
          <a:endParaRPr lang="en-GB" sz="1100">
            <a:solidFill>
              <a:schemeClr val="bg2">
                <a:lumMod val="75000"/>
              </a:schemeClr>
            </a:solidFill>
            <a:latin typeface="Roboto" pitchFamily="2" charset="0"/>
            <a:ea typeface="Roboto" pitchFamily="2" charset="0"/>
          </a:endParaRPr>
        </a:p>
      </xdr:txBody>
    </xdr:sp>
    <xdr:clientData/>
  </xdr:twoCellAnchor>
  <xdr:twoCellAnchor editAs="oneCell">
    <xdr:from>
      <xdr:col>23</xdr:col>
      <xdr:colOff>44022</xdr:colOff>
      <xdr:row>0</xdr:row>
      <xdr:rowOff>149598</xdr:rowOff>
    </xdr:from>
    <xdr:to>
      <xdr:col>24</xdr:col>
      <xdr:colOff>221267</xdr:colOff>
      <xdr:row>0</xdr:row>
      <xdr:rowOff>498239</xdr:rowOff>
    </xdr:to>
    <xdr:sp macro="[0]!switch_to_project_table" textlink="">
      <xdr:nvSpPr>
        <xdr:cNvPr id="5" name="Rounded Rectangle 4">
          <a:hlinkClick xmlns:r="http://schemas.openxmlformats.org/officeDocument/2006/relationships" r:id="rId4"/>
          <a:extLst>
            <a:ext uri="{FF2B5EF4-FFF2-40B4-BE49-F238E27FC236}">
              <a16:creationId xmlns:a16="http://schemas.microsoft.com/office/drawing/2014/main" id="{00000000-0008-0000-0400-000005000000}"/>
            </a:ext>
          </a:extLst>
        </xdr:cNvPr>
        <xdr:cNvSpPr/>
      </xdr:nvSpPr>
      <xdr:spPr>
        <a:xfrm>
          <a:off x="14064822" y="149598"/>
          <a:ext cx="786845" cy="348641"/>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Settings</a:t>
          </a:r>
        </a:p>
      </xdr:txBody>
    </xdr:sp>
    <xdr:clientData/>
  </xdr:twoCellAnchor>
  <xdr:twoCellAnchor editAs="oneCell">
    <xdr:from>
      <xdr:col>19</xdr:col>
      <xdr:colOff>171450</xdr:colOff>
      <xdr:row>0</xdr:row>
      <xdr:rowOff>142875</xdr:rowOff>
    </xdr:from>
    <xdr:to>
      <xdr:col>20</xdr:col>
      <xdr:colOff>606797</xdr:colOff>
      <xdr:row>0</xdr:row>
      <xdr:rowOff>491679</xdr:rowOff>
    </xdr:to>
    <xdr:sp macro="[0]!go_to_dashboard" textlink="">
      <xdr:nvSpPr>
        <xdr:cNvPr id="11" name="Rounded Rectangle 10">
          <a:hlinkClick xmlns:r="http://schemas.openxmlformats.org/officeDocument/2006/relationships" r:id="rId5"/>
          <a:extLst>
            <a:ext uri="{FF2B5EF4-FFF2-40B4-BE49-F238E27FC236}">
              <a16:creationId xmlns:a16="http://schemas.microsoft.com/office/drawing/2014/main" id="{00000000-0008-0000-0400-00000B000000}"/>
            </a:ext>
          </a:extLst>
        </xdr:cNvPr>
        <xdr:cNvSpPr/>
      </xdr:nvSpPr>
      <xdr:spPr>
        <a:xfrm>
          <a:off x="11753850" y="142875"/>
          <a:ext cx="1044947" cy="348804"/>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aseline="0">
              <a:solidFill>
                <a:schemeClr val="bg2">
                  <a:lumMod val="75000"/>
                </a:schemeClr>
              </a:solidFill>
              <a:latin typeface="Roboto" pitchFamily="2" charset="0"/>
              <a:ea typeface="Roboto" pitchFamily="2" charset="0"/>
            </a:rPr>
            <a:t>Dashboard</a:t>
          </a:r>
          <a:endParaRPr lang="en-GB" sz="1100">
            <a:solidFill>
              <a:schemeClr val="bg2">
                <a:lumMod val="75000"/>
              </a:schemeClr>
            </a:solidFill>
            <a:latin typeface="Roboto" pitchFamily="2" charset="0"/>
            <a:ea typeface="Roboto" pitchFamily="2" charset="0"/>
          </a:endParaRPr>
        </a:p>
      </xdr:txBody>
    </xdr:sp>
    <xdr:clientData/>
  </xdr:twoCellAnchor>
  <xdr:twoCellAnchor>
    <xdr:from>
      <xdr:col>1</xdr:col>
      <xdr:colOff>0</xdr:colOff>
      <xdr:row>4</xdr:row>
      <xdr:rowOff>0</xdr:rowOff>
    </xdr:from>
    <xdr:to>
      <xdr:col>13</xdr:col>
      <xdr:colOff>600075</xdr:colOff>
      <xdr:row>198</xdr:row>
      <xdr:rowOff>171451</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609600" y="1228725"/>
          <a:ext cx="7915275" cy="37128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a:solidFill>
                <a:schemeClr val="dk1"/>
              </a:solidFill>
              <a:effectLst/>
              <a:latin typeface="Inter"/>
              <a:ea typeface="+mn-ea"/>
              <a:cs typeface="+mn-cs"/>
            </a:rPr>
            <a:t>Title bar — Dashboard:</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title bar in the dashboard sheet shows the project title and the duration of the project (the data reflects the earliest start date and the latest end date from the table). </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You may change the project title manually. There is no need to change the project start and end dates—these will update automatically as you change the start and end dates in the table, or as you filter the table.</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Chart area:</a:t>
          </a:r>
        </a:p>
        <a:p>
          <a:r>
            <a:rPr lang="en-GB" sz="1100">
              <a:solidFill>
                <a:schemeClr val="dk1"/>
              </a:solidFill>
              <a:effectLst/>
              <a:latin typeface="Inter"/>
              <a:ea typeface="+mn-ea"/>
              <a:cs typeface="+mn-cs"/>
            </a:rPr>
            <a:t>Under the title bar, you’ll find the area showing the main project charts:</a:t>
          </a:r>
        </a:p>
        <a:p>
          <a:endParaRPr lang="en-GB" sz="1100">
            <a:solidFill>
              <a:schemeClr val="dk1"/>
            </a:solidFill>
            <a:effectLst/>
            <a:latin typeface="Inter"/>
            <a:ea typeface="+mn-ea"/>
            <a:cs typeface="+mn-cs"/>
          </a:endParaRPr>
        </a:p>
        <a:p>
          <a:pPr lvl="0"/>
          <a:r>
            <a:rPr lang="en-GB" sz="1100" u="none" strike="noStrike">
              <a:solidFill>
                <a:schemeClr val="dk1"/>
              </a:solidFill>
              <a:effectLst/>
              <a:latin typeface="Inter"/>
              <a:ea typeface="+mn-ea"/>
              <a:cs typeface="+mn-cs"/>
            </a:rPr>
            <a:t>- The total completed percentage of the project, </a:t>
          </a:r>
        </a:p>
        <a:p>
          <a:pPr lvl="0"/>
          <a:r>
            <a:rPr lang="en-GB" sz="1100" u="none" strike="noStrike">
              <a:solidFill>
                <a:schemeClr val="dk1"/>
              </a:solidFill>
              <a:effectLst/>
              <a:latin typeface="Inter"/>
              <a:ea typeface="+mn-ea"/>
              <a:cs typeface="+mn-cs"/>
            </a:rPr>
            <a:t>- The status bar reflecting the number of tasks by status (hover over the bar to see what each color represents), </a:t>
          </a:r>
        </a:p>
        <a:p>
          <a:pPr lvl="0"/>
          <a:r>
            <a:rPr lang="en-GB" sz="1100" u="none" strike="noStrike">
              <a:solidFill>
                <a:schemeClr val="dk1"/>
              </a:solidFill>
              <a:effectLst/>
              <a:latin typeface="Inter"/>
              <a:ea typeface="+mn-ea"/>
              <a:cs typeface="+mn-cs"/>
            </a:rPr>
            <a:t>- The total budget spent, and</a:t>
          </a:r>
        </a:p>
        <a:p>
          <a:pPr lvl="0"/>
          <a:r>
            <a:rPr lang="en-GB" sz="1100" u="none" strike="noStrike">
              <a:solidFill>
                <a:schemeClr val="dk1"/>
              </a:solidFill>
              <a:effectLst/>
              <a:latin typeface="Inter"/>
              <a:ea typeface="+mn-ea"/>
              <a:cs typeface="+mn-cs"/>
            </a:rPr>
            <a:t>- The comparison between the planned and actual budget for the entire project.</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These charts reflect the information from the table. In case they fail to present the accurate information, go</a:t>
          </a:r>
          <a:r>
            <a:rPr lang="en-GB" sz="1100" baseline="0">
              <a:solidFill>
                <a:schemeClr val="dk1"/>
              </a:solidFill>
              <a:effectLst/>
              <a:latin typeface="Inter"/>
              <a:ea typeface="+mn-ea"/>
              <a:cs typeface="+mn-cs"/>
            </a:rPr>
            <a:t> to </a:t>
          </a:r>
          <a:r>
            <a:rPr lang="en-GB" sz="1100" b="1" baseline="0">
              <a:solidFill>
                <a:schemeClr val="dk1"/>
              </a:solidFill>
              <a:effectLst/>
              <a:latin typeface="Inter"/>
              <a:ea typeface="+mn-ea"/>
              <a:cs typeface="+mn-cs"/>
            </a:rPr>
            <a:t>Data &gt; Refresh</a:t>
          </a:r>
          <a:r>
            <a:rPr lang="en-GB" sz="1100" b="0" baseline="0">
              <a:solidFill>
                <a:schemeClr val="dk1"/>
              </a:solidFill>
              <a:effectLst/>
              <a:latin typeface="Inter"/>
              <a:ea typeface="+mn-ea"/>
              <a:cs typeface="+mn-cs"/>
            </a:rPr>
            <a:t>.</a:t>
          </a:r>
          <a:endParaRPr lang="en-GB" sz="2000" b="1">
            <a:solidFill>
              <a:schemeClr val="dk1"/>
            </a:solidFill>
            <a:effectLst/>
            <a:latin typeface="Inter"/>
            <a:ea typeface="+mn-ea"/>
            <a:cs typeface="+mn-cs"/>
          </a:endParaRP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Title area2:</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Under the chart area, you’ll find a field showing your project start date and project manager. These fields reflect the same fields from the table on the “Project table” tab.</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Unlike the start and end dates of the project at the very top of the template that change as you update the project table or filter the data, this project start date will not change unless you change the start data in the “Project table” tab of the template. </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To the right of this field, you’ll also find a “Go to Project” button that will lead you directly to the just mentioned “Project table” tab.</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Left sidebar:</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slicers enable you to easily filter through the information in the table. You can have multiple filters applied to your data at any one time.</a:t>
          </a:r>
          <a:endParaRPr lang="en-GB" sz="1100" baseline="0">
            <a:solidFill>
              <a:schemeClr val="dk1"/>
            </a:solidFill>
            <a:effectLst/>
            <a:latin typeface="Inter"/>
            <a:ea typeface="+mn-ea"/>
            <a:cs typeface="+mn-cs"/>
          </a:endParaRP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table can also be filtered using the arrow buttons at the top of each column. If you’d like to add more slicers to the table, go to:</a:t>
          </a:r>
        </a:p>
        <a:p>
          <a:pPr algn="ctr"/>
          <a:endParaRPr lang="en-GB" sz="1100" b="1">
            <a:solidFill>
              <a:schemeClr val="dk1"/>
            </a:solidFill>
            <a:effectLst/>
            <a:latin typeface="Inter"/>
            <a:ea typeface="+mn-ea"/>
            <a:cs typeface="+mn-cs"/>
          </a:endParaRPr>
        </a:p>
        <a:p>
          <a:pPr algn="ctr"/>
          <a:r>
            <a:rPr lang="en-GB" sz="1100" b="1">
              <a:solidFill>
                <a:schemeClr val="dk1"/>
              </a:solidFill>
              <a:effectLst/>
              <a:latin typeface="Inter"/>
              <a:ea typeface="+mn-ea"/>
              <a:cs typeface="+mn-cs"/>
            </a:rPr>
            <a:t>“Insert” tab at the top of the page &gt; Slicer</a:t>
          </a:r>
          <a:r>
            <a:rPr lang="en-GB" sz="1100" b="0" baseline="0">
              <a:solidFill>
                <a:schemeClr val="dk1"/>
              </a:solidFill>
              <a:effectLst/>
              <a:latin typeface="Inter"/>
              <a:ea typeface="+mn-ea"/>
              <a:cs typeface="+mn-cs"/>
            </a:rPr>
            <a:t> </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And then choose which slicers you’d like to insert from the options you’re offered.</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Main table:</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main table is a pivot table that reflects all the same data that exists in your “Project table” where you actually track your project. In case the table doesn’t show correct data, go to </a:t>
          </a:r>
          <a:r>
            <a:rPr lang="en-GB" sz="1100" b="1">
              <a:solidFill>
                <a:schemeClr val="dk1"/>
              </a:solidFill>
              <a:effectLst/>
              <a:latin typeface="Inter"/>
              <a:ea typeface="+mn-ea"/>
              <a:cs typeface="+mn-cs"/>
            </a:rPr>
            <a:t>Data &gt; Refresh</a:t>
          </a:r>
          <a:r>
            <a:rPr lang="en-GB" sz="1100">
              <a:solidFill>
                <a:schemeClr val="dk1"/>
              </a:solidFill>
              <a:effectLst/>
              <a:latin typeface="Inter"/>
              <a:ea typeface="+mn-ea"/>
              <a:cs typeface="+mn-cs"/>
            </a:rPr>
            <a:t>.</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You can filter the information in the table using the arrow buttons at the top of each column or using slicers. The filtered data will be reflected in the charts above, in the dates at the top of the page, and in the Gantt chart.</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Gantt chart:</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Gantt chart shows a visual representation of the start and end dates for your project tasks and their progress. The chart shows 30 days at a time. To see more days, move the scroll bar above the Gantt chart. </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weekends and holidays in the chart are marked with cross-hatching, and today’s date is marked with a blue color and a dark vertical line across the entirety of the chart.</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current Gantt chart is able to show up to 500 days. If you want to change the number of days shown in the Gantt chart, right click on the scroll bar, select “Format Control” and change the “Maximum value” to any number you want. </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E.g., if your project is expected to last 2 years, you can increase the maximum value to around 750+. This will account for 365 days x2 with some wiggle room. This number can always be changed.</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Title bar — Project table</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title bar in the Project table shows the project title that you can update manually, and the “Go to Dashboard” button that will instantly lead you to the tab with the dashboard.</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Project info table:</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Under the title chart, you’ll find a table for writing down the start and end dates, name of the project manager, client, and sponsor, as well as the total project budget, and a short project summary.</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name of the project manager and the project start date you write in this table will be reflected in the project dashboard, above the main table.</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Main table:</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This is the main table, meant to be used for tracking the actual project. </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Tasks:</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In the tasks field, you can write down the names of your tasks. The task name will replicate multiple times, as long as you keep adding subtasks to it —this is not an error. Because of this, you’ll be able to effectively filter the tasks using the arrow button at the top of the column.</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column next to the “Task” column gives you a quick preview of the tasks that have been completed (will display a checkmark), the tasks that are overdue (will display an X), or tasks whose deadline is 3 days or fewer away (will display a yellow “i” sign). This column is optional, and you may delete it if you think it’s unnecessary.</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Subtasks:</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In the subtasks column, you can break down each of your tasks into smaller chunks. Be sure to give them a short and recognizable name.</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Priority:</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priority column is where you set your subtask’s priority (low, medium, high, or critical) from the dropdown list. </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To add or remove priority labels from the dropdown list, go to the “Settings” tab at the bottom left of the screen and add/remove/change options in the “Priority dropdown” column. You may add new labels as long as there are gray fields left in the column. If you need more labels, you’ll have to insert a new row between rows 3 and 10 to get additional gray rows.</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Description:</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This is where you add additional information and details about each subtask.</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Department:</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department column is where you indicate which team is responsible for a particular task. There are options available in the dropdown list. </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To add or remove department options from the dropdown list, go to the “Settings” tab at the bottom left of the screen and add/remove/change options in the “Department” column. You may add new labels as long as there are gray fields left in the column. If you need more labels, you’ll have to insert a new row between rows 3 and 50 to get additional gray rows.</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Assignee:</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Assignee column is where you indicate which person is responsible for a particular task. There are options available in the dropdown list. </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To add or remove assignee options from the dropdown list, go to the “Settings” tab at the bottom left of the screen and add/remove/change options in the “Assignee” column. You may add new labels as long as there are gray fields left in the column. If you need more labels, you’ll have to insert a new row between rows 3 and 202 to get additional gray rows.</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Manager:</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Manager column is where you indicate which person is responsible for the team/assignee for a particular task. There are options available in the dropdown list. </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To add or remove manager options from the dropdown list, go to the “Settings” tab at the bottom left of the screen and add/remove/change options in the “Manager” column. You may add new labels as long as there are gray fields left in the column. If you need more labels, you’ll have to insert a new row between rows 3 and 52 to get additional gray rows.</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Status:</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In the status column, you’ll be able to choose your subtask’s status from a dropdown list. There are currently 7 different types of statuses available in the dropdown list.</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To add or remove status options from the dropdown list, go to the “Settings” tab at the bottom left of the screen and add/remove/change options in the “Status dropdown” column. You may add new labels as long as there are gray fields left in the column. If you need more labels, you’ll have to insert a new row between rows 3 and 15 to get additional gray rows.</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Progress:</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progress column is a visual representation of each subtask’s progress. It does not pull information from any source and must be updated manually. You can choose an option from the dropdown list, or type in a custom percentage. </a:t>
          </a:r>
        </a:p>
        <a:p>
          <a:endParaRPr lang="en-GB" sz="1100" b="1">
            <a:solidFill>
              <a:schemeClr val="dk1"/>
            </a:solidFill>
            <a:effectLst/>
            <a:latin typeface="Inter"/>
            <a:ea typeface="+mn-ea"/>
            <a:cs typeface="+mn-cs"/>
          </a:endParaRPr>
        </a:p>
        <a:p>
          <a:r>
            <a:rPr lang="en-GB" sz="1100" b="1">
              <a:solidFill>
                <a:schemeClr val="dk1"/>
              </a:solidFill>
              <a:effectLst/>
              <a:latin typeface="Inter"/>
              <a:ea typeface="+mn-ea"/>
              <a:cs typeface="+mn-cs"/>
            </a:rPr>
            <a:t>NOTE: </a:t>
          </a:r>
          <a:r>
            <a:rPr lang="en-GB" sz="1100">
              <a:solidFill>
                <a:schemeClr val="dk1"/>
              </a:solidFill>
              <a:effectLst/>
              <a:latin typeface="Inter"/>
              <a:ea typeface="+mn-ea"/>
              <a:cs typeface="+mn-cs"/>
            </a:rPr>
            <a:t>If you type in a custom percentage that doesn’t exist in the dropdown list, the cell will have a small triangle at the top left corner and might indicate that there is an error in the cell. You may ignore this warning as this is a manually</a:t>
          </a:r>
          <a:r>
            <a:rPr lang="en-GB" sz="1100" baseline="0">
              <a:solidFill>
                <a:schemeClr val="dk1"/>
              </a:solidFill>
              <a:effectLst/>
              <a:latin typeface="Inter"/>
              <a:ea typeface="+mn-ea"/>
              <a:cs typeface="+mn-cs"/>
            </a:rPr>
            <a:t> </a:t>
          </a:r>
          <a:r>
            <a:rPr lang="en-GB" sz="1100">
              <a:solidFill>
                <a:schemeClr val="dk1"/>
              </a:solidFill>
              <a:effectLst/>
              <a:latin typeface="Inter"/>
              <a:ea typeface="+mn-ea"/>
              <a:cs typeface="+mn-cs"/>
            </a:rPr>
            <a:t>updated column and doesn’t affect any of the calculations.</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Start date + Duration + End date + Days left</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“Start date” column is where you manually write down the date you expect your subtask to start.</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“Duration” column is where you write down the number of work days you expect your subtask to take (the calculation will exclude weekends and any designated holidays). Once you input the expected duration, the “End date” will automatically show up.</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To add or remove holidays from the dropdown list, go to the “Settings” tab at the bottom left of the screen and add/remove/change options in the “Holidays” column. You may add new holidays as long as there are gray fields left in the column. If you need to add more holidays, you’ll have to insert a new row between rows 2 and 41 to get additional gray rows.</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Once you have your end date, the “Days left” column will automatically calculate how many days you have left until the deadline, or if your deadline has passed, how many days you are behind schedule.</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Budget:</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The “Budget” and “Actual cost” columns are where you can manually input your subtask budget and the actual money funds spent on performing that task. The actual cost that exceeds the budget set out for that task will show up in red.</a:t>
          </a:r>
        </a:p>
        <a:p>
          <a:endParaRPr lang="en-GB" sz="2000" b="1">
            <a:solidFill>
              <a:schemeClr val="dk1"/>
            </a:solidFill>
            <a:effectLst/>
            <a:latin typeface="Inter"/>
            <a:ea typeface="+mn-ea"/>
            <a:cs typeface="+mn-cs"/>
          </a:endParaRPr>
        </a:p>
        <a:p>
          <a:r>
            <a:rPr lang="en-GB" sz="2000" b="1">
              <a:solidFill>
                <a:schemeClr val="dk1"/>
              </a:solidFill>
              <a:effectLst/>
              <a:latin typeface="Inter"/>
              <a:ea typeface="+mn-ea"/>
              <a:cs typeface="+mn-cs"/>
            </a:rPr>
            <a:t>Important!</a:t>
          </a:r>
        </a:p>
        <a:p>
          <a:endParaRPr lang="en-GB" sz="1100">
            <a:solidFill>
              <a:schemeClr val="dk1"/>
            </a:solidFill>
            <a:effectLst/>
            <a:latin typeface="Inter"/>
            <a:ea typeface="+mn-ea"/>
            <a:cs typeface="+mn-cs"/>
          </a:endParaRPr>
        </a:p>
        <a:p>
          <a:r>
            <a:rPr lang="en-GB" sz="1100">
              <a:solidFill>
                <a:schemeClr val="dk1"/>
              </a:solidFill>
              <a:effectLst/>
              <a:latin typeface="Inter"/>
              <a:ea typeface="+mn-ea"/>
              <a:cs typeface="+mn-cs"/>
            </a:rPr>
            <a:t>Please </a:t>
          </a:r>
          <a:r>
            <a:rPr lang="en-GB" sz="1100" b="1">
              <a:solidFill>
                <a:schemeClr val="dk1"/>
              </a:solidFill>
              <a:effectLst/>
              <a:latin typeface="Inter"/>
              <a:ea typeface="+mn-ea"/>
              <a:cs typeface="+mn-cs"/>
            </a:rPr>
            <a:t>do NOT change or remove anything in the “Formulae for the dashboard” tab</a:t>
          </a:r>
          <a:r>
            <a:rPr lang="en-GB" sz="1100">
              <a:solidFill>
                <a:schemeClr val="dk1"/>
              </a:solidFill>
              <a:effectLst/>
              <a:latin typeface="Inter"/>
              <a:ea typeface="+mn-ea"/>
              <a:cs typeface="+mn-cs"/>
            </a:rPr>
            <a:t> at the bottom left of the screen. If you do, the dashboard might not work properly anymore.</a:t>
          </a:r>
        </a:p>
        <a:p>
          <a:endParaRPr lang="en-GB" sz="1100">
            <a:latin typeface="Inter"/>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28575</xdr:colOff>
      <xdr:row>0</xdr:row>
      <xdr:rowOff>180975</xdr:rowOff>
    </xdr:from>
    <xdr:to>
      <xdr:col>19</xdr:col>
      <xdr:colOff>463922</xdr:colOff>
      <xdr:row>0</xdr:row>
      <xdr:rowOff>524935</xdr:rowOff>
    </xdr:to>
    <xdr:sp macro="[0]!go_to_dashboard" textlink="">
      <xdr:nvSpPr>
        <xdr:cNvPr id="2" name="Rounded Rectangle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1001375" y="180975"/>
          <a:ext cx="1044947" cy="343960"/>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aseline="0">
              <a:solidFill>
                <a:schemeClr val="bg2">
                  <a:lumMod val="75000"/>
                </a:schemeClr>
              </a:solidFill>
              <a:latin typeface="Roboto" pitchFamily="2" charset="0"/>
              <a:ea typeface="Roboto" pitchFamily="2" charset="0"/>
            </a:rPr>
            <a:t>Dashboard</a:t>
          </a:r>
          <a:endParaRPr lang="en-GB" sz="1100">
            <a:solidFill>
              <a:schemeClr val="bg2">
                <a:lumMod val="75000"/>
              </a:schemeClr>
            </a:solidFill>
            <a:latin typeface="Roboto" pitchFamily="2" charset="0"/>
            <a:ea typeface="Roboto" pitchFamily="2" charset="0"/>
          </a:endParaRPr>
        </a:p>
      </xdr:txBody>
    </xdr:sp>
    <xdr:clientData/>
  </xdr:twoCellAnchor>
  <xdr:twoCellAnchor editAs="oneCell">
    <xdr:from>
      <xdr:col>21</xdr:col>
      <xdr:colOff>506637</xdr:colOff>
      <xdr:row>0</xdr:row>
      <xdr:rowOff>176213</xdr:rowOff>
    </xdr:from>
    <xdr:to>
      <xdr:col>23</xdr:col>
      <xdr:colOff>74282</xdr:colOff>
      <xdr:row>0</xdr:row>
      <xdr:rowOff>524854</xdr:rowOff>
    </xdr:to>
    <xdr:sp macro="[0]!switch_to_project_table" textlink="">
      <xdr:nvSpPr>
        <xdr:cNvPr id="3" name="Rounded Rectangle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13308237" y="176213"/>
          <a:ext cx="786845" cy="348641"/>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Settings</a:t>
          </a:r>
        </a:p>
      </xdr:txBody>
    </xdr:sp>
    <xdr:clientData/>
  </xdr:twoCellAnchor>
  <xdr:twoCellAnchor editAs="oneCell">
    <xdr:from>
      <xdr:col>23</xdr:col>
      <xdr:colOff>155469</xdr:colOff>
      <xdr:row>0</xdr:row>
      <xdr:rowOff>176213</xdr:rowOff>
    </xdr:from>
    <xdr:to>
      <xdr:col>24</xdr:col>
      <xdr:colOff>330766</xdr:colOff>
      <xdr:row>0</xdr:row>
      <xdr:rowOff>524854</xdr:rowOff>
    </xdr:to>
    <xdr:sp macro="[0]!switch_to_project_table" textlink="">
      <xdr:nvSpPr>
        <xdr:cNvPr id="4" name="Rounded Rectangle 3">
          <a:hlinkClick xmlns:r="http://schemas.openxmlformats.org/officeDocument/2006/relationships" r:id="rId3"/>
          <a:extLst>
            <a:ext uri="{FF2B5EF4-FFF2-40B4-BE49-F238E27FC236}">
              <a16:creationId xmlns:a16="http://schemas.microsoft.com/office/drawing/2014/main" id="{00000000-0008-0000-0500-000004000000}"/>
            </a:ext>
          </a:extLst>
        </xdr:cNvPr>
        <xdr:cNvSpPr/>
      </xdr:nvSpPr>
      <xdr:spPr>
        <a:xfrm>
          <a:off x="14176269" y="176213"/>
          <a:ext cx="784897" cy="348641"/>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Help</a:t>
          </a:r>
        </a:p>
      </xdr:txBody>
    </xdr:sp>
    <xdr:clientData/>
  </xdr:twoCellAnchor>
  <xdr:twoCellAnchor editAs="absolute">
    <xdr:from>
      <xdr:col>0</xdr:col>
      <xdr:colOff>152400</xdr:colOff>
      <xdr:row>0</xdr:row>
      <xdr:rowOff>142875</xdr:rowOff>
    </xdr:from>
    <xdr:to>
      <xdr:col>2</xdr:col>
      <xdr:colOff>170889</xdr:colOff>
      <xdr:row>0</xdr:row>
      <xdr:rowOff>549787</xdr:rowOff>
    </xdr:to>
    <xdr:pic>
      <xdr:nvPicPr>
        <xdr:cNvPr id="11" name="Picture 10">
          <a:hlinkClick xmlns:r="http://schemas.openxmlformats.org/officeDocument/2006/relationships" r:id="rId4"/>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2400" y="142875"/>
          <a:ext cx="1237689" cy="406912"/>
        </a:xfrm>
        <a:prstGeom prst="rect">
          <a:avLst/>
        </a:prstGeom>
      </xdr:spPr>
    </xdr:pic>
    <xdr:clientData/>
  </xdr:twoCellAnchor>
  <xdr:twoCellAnchor editAs="absolute">
    <xdr:from>
      <xdr:col>24</xdr:col>
      <xdr:colOff>600075</xdr:colOff>
      <xdr:row>0</xdr:row>
      <xdr:rowOff>133350</xdr:rowOff>
    </xdr:from>
    <xdr:to>
      <xdr:col>29</xdr:col>
      <xdr:colOff>101006</xdr:colOff>
      <xdr:row>0</xdr:row>
      <xdr:rowOff>564003</xdr:rowOff>
    </xdr:to>
    <xdr:sp macro="" textlink="">
      <xdr:nvSpPr>
        <xdr:cNvPr id="14" name="Rounded Rectangle 14">
          <a:hlinkClick xmlns:r="http://schemas.openxmlformats.org/officeDocument/2006/relationships" r:id="rId4"/>
          <a:extLst>
            <a:ext uri="{FF2B5EF4-FFF2-40B4-BE49-F238E27FC236}">
              <a16:creationId xmlns:a16="http://schemas.microsoft.com/office/drawing/2014/main" id="{00000000-0008-0000-0500-00000E000000}"/>
            </a:ext>
          </a:extLst>
        </xdr:cNvPr>
        <xdr:cNvSpPr/>
      </xdr:nvSpPr>
      <xdr:spPr>
        <a:xfrm>
          <a:off x="15230475" y="133350"/>
          <a:ext cx="2548931" cy="430653"/>
        </a:xfrm>
        <a:prstGeom prst="round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200" b="0">
              <a:solidFill>
                <a:schemeClr val="bg1">
                  <a:lumMod val="95000"/>
                </a:schemeClr>
              </a:solidFill>
              <a:effectLst/>
              <a:latin typeface="Roboto" pitchFamily="2" charset="0"/>
              <a:ea typeface="Roboto" pitchFamily="2" charset="0"/>
              <a:cs typeface="+mn-cs"/>
            </a:rPr>
            <a:t>Manage</a:t>
          </a:r>
          <a:r>
            <a:rPr lang="en-GB" sz="1200" b="0" baseline="0">
              <a:solidFill>
                <a:schemeClr val="bg1">
                  <a:lumMod val="95000"/>
                </a:schemeClr>
              </a:solidFill>
              <a:effectLst/>
              <a:latin typeface="Roboto" pitchFamily="2" charset="0"/>
              <a:ea typeface="Roboto" pitchFamily="2" charset="0"/>
              <a:cs typeface="+mn-cs"/>
            </a:rPr>
            <a:t> your project in Plaky</a:t>
          </a:r>
          <a:endParaRPr lang="en-GB" sz="1200">
            <a:solidFill>
              <a:schemeClr val="bg1">
                <a:lumMod val="95000"/>
              </a:schemeClr>
            </a:solidFill>
            <a:effectLst/>
            <a:latin typeface="Roboto" pitchFamily="2" charset="0"/>
            <a:ea typeface="Roboto" pitchFamily="2" charset="0"/>
          </a:endParaRPr>
        </a:p>
      </xdr:txBody>
    </xdr:sp>
    <xdr:clientData/>
  </xdr:twoCellAnchor>
  <xdr:twoCellAnchor editAs="absolute">
    <xdr:from>
      <xdr:col>1</xdr:col>
      <xdr:colOff>0</xdr:colOff>
      <xdr:row>2</xdr:row>
      <xdr:rowOff>190499</xdr:rowOff>
    </xdr:from>
    <xdr:to>
      <xdr:col>9</xdr:col>
      <xdr:colOff>0</xdr:colOff>
      <xdr:row>18</xdr:row>
      <xdr:rowOff>9524</xdr:rowOff>
    </xdr:to>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609600" y="1038224"/>
          <a:ext cx="4876800" cy="2867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t>This template is for reference only. </a:t>
          </a:r>
          <a:br>
            <a:rPr lang="en-GB" sz="1200"/>
          </a:br>
          <a:endParaRPr lang="en-GB" sz="1200"/>
        </a:p>
        <a:p>
          <a:r>
            <a:rPr lang="en-GB" sz="1200"/>
            <a:t>Plaky aims to provide the most accurate and up-to-date information at all times. Plaky makes no warranties or representations of any kind, expressed or implied, about the accuracy, completeness, and reliability of the information and formulas provided in this template. </a:t>
          </a:r>
          <a:br>
            <a:rPr lang="en-GB" sz="1200"/>
          </a:br>
          <a:br>
            <a:rPr lang="en-GB" sz="1200"/>
          </a:br>
          <a:r>
            <a:rPr lang="en-GB" sz="1200"/>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rPr lang="en-GB" sz="1200"/>
          </a:br>
          <a:br>
            <a:rPr lang="en-GB" sz="1200"/>
          </a:br>
          <a:r>
            <a:rPr lang="en-GB" sz="1200"/>
            <a:t>Use this template at your own risk.</a:t>
          </a:r>
        </a:p>
      </xdr:txBody>
    </xdr:sp>
    <xdr:clientData/>
  </xdr:twoCellAnchor>
  <xdr:twoCellAnchor editAs="oneCell">
    <xdr:from>
      <xdr:col>19</xdr:col>
      <xdr:colOff>545109</xdr:colOff>
      <xdr:row>0</xdr:row>
      <xdr:rowOff>176213</xdr:rowOff>
    </xdr:from>
    <xdr:to>
      <xdr:col>21</xdr:col>
      <xdr:colOff>425450</xdr:colOff>
      <xdr:row>0</xdr:row>
      <xdr:rowOff>524854</xdr:rowOff>
    </xdr:to>
    <xdr:sp macro="[0]!switch_to_project_table" textlink="">
      <xdr:nvSpPr>
        <xdr:cNvPr id="16" name="Rounded Rectangle 15">
          <a:hlinkClick xmlns:r="http://schemas.openxmlformats.org/officeDocument/2006/relationships" r:id="rId6"/>
          <a:extLst>
            <a:ext uri="{FF2B5EF4-FFF2-40B4-BE49-F238E27FC236}">
              <a16:creationId xmlns:a16="http://schemas.microsoft.com/office/drawing/2014/main" id="{00000000-0008-0000-0500-000010000000}"/>
            </a:ext>
          </a:extLst>
        </xdr:cNvPr>
        <xdr:cNvSpPr/>
      </xdr:nvSpPr>
      <xdr:spPr>
        <a:xfrm>
          <a:off x="12127509" y="176213"/>
          <a:ext cx="1099541" cy="348641"/>
        </a:xfrm>
        <a:prstGeom prst="roundRect">
          <a:avLst/>
        </a:prstGeom>
        <a:noFill/>
        <a:ln w="19050">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solidFill>
                <a:schemeClr val="bg2">
                  <a:lumMod val="75000"/>
                </a:schemeClr>
              </a:solidFill>
              <a:latin typeface="Roboto" pitchFamily="2" charset="0"/>
              <a:ea typeface="Roboto" pitchFamily="2" charset="0"/>
            </a:rPr>
            <a:t>Go</a:t>
          </a:r>
          <a:r>
            <a:rPr lang="en-GB" sz="1100" baseline="0">
              <a:solidFill>
                <a:schemeClr val="bg2">
                  <a:lumMod val="75000"/>
                </a:schemeClr>
              </a:solidFill>
              <a:latin typeface="Roboto" pitchFamily="2" charset="0"/>
              <a:ea typeface="Roboto" pitchFamily="2" charset="0"/>
            </a:rPr>
            <a:t> to Project</a:t>
          </a:r>
          <a:endParaRPr lang="en-GB" sz="1100">
            <a:solidFill>
              <a:schemeClr val="bg2">
                <a:lumMod val="75000"/>
              </a:schemeClr>
            </a:solidFill>
            <a:latin typeface="Roboto" pitchFamily="2" charset="0"/>
            <a:ea typeface="Roboto" pitchFamily="2" charset="0"/>
          </a:endParaRP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362.03167488426" createdVersion="4" refreshedVersion="4" minRefreshableVersion="3" recordCount="28" xr:uid="{00000000-000A-0000-FFFF-FFFF00000000}">
  <cacheSource type="worksheet">
    <worksheetSource name="ProjectTable"/>
  </cacheSource>
  <cacheFields count="17">
    <cacheField name="Task" numFmtId="0">
      <sharedItems count="7">
        <s v="Task1"/>
        <s v="Task2"/>
        <s v="Task3"/>
        <s v="Task4"/>
        <s v="Task5"/>
        <s v="Task6"/>
        <s v="Task7"/>
      </sharedItems>
    </cacheField>
    <cacheField name="!" numFmtId="0">
      <sharedItems/>
    </cacheField>
    <cacheField name="Subtask" numFmtId="0">
      <sharedItems count="28">
        <s v="Subtask1"/>
        <s v="Subtask2"/>
        <s v="Subtask3"/>
        <s v="Subtask4"/>
        <s v="Subtask1.1"/>
        <s v="Subtask2.1"/>
        <s v="Subtask3.1"/>
        <s v="Subtask4.1"/>
        <s v="Subtask1.2"/>
        <s v="Subtask2.2"/>
        <s v="Subtask3.2"/>
        <s v="Subtask4.2"/>
        <s v="Subtask1.3"/>
        <s v="Subtask2.3"/>
        <s v="Subtask3.3"/>
        <s v="Subtask4.3"/>
        <s v="Subtask1.4"/>
        <s v="Subtask2.4"/>
        <s v="Subtask3.4"/>
        <s v="Subtask4.4"/>
        <s v="Subtask1.5"/>
        <s v="Subtask2.5"/>
        <s v="Subtask3.5"/>
        <s v="Subtask4.5"/>
        <s v="Subtask1.6"/>
        <s v="Subtask2.6"/>
        <s v="Subtask3.6"/>
        <s v="Subtask4.6"/>
      </sharedItems>
    </cacheField>
    <cacheField name="Priority" numFmtId="0">
      <sharedItems count="4">
        <s v="Low"/>
        <s v="Medium"/>
        <s v="Critical!"/>
        <s v="High"/>
      </sharedItems>
    </cacheField>
    <cacheField name="Description" numFmtId="0">
      <sharedItems containsNonDate="0" containsString="0" containsBlank="1"/>
    </cacheField>
    <cacheField name="Department" numFmtId="0">
      <sharedItems count="5">
        <s v="Development"/>
        <s v="Marketing"/>
        <s v="Security"/>
        <s v="Design"/>
        <s v="Content"/>
      </sharedItems>
    </cacheField>
    <cacheField name="Assignee" numFmtId="0">
      <sharedItems count="9">
        <s v="Jasmine C."/>
        <s v="Tom D."/>
        <s v="Jenna A."/>
        <s v="Samantha F."/>
        <s v="George H."/>
        <s v="David E."/>
        <s v="Davina B."/>
        <s v="Alexander G."/>
        <s v="Peter I."/>
      </sharedItems>
    </cacheField>
    <cacheField name="Manager" numFmtId="0">
      <sharedItems count="5">
        <s v="Kevin J."/>
        <s v="Prudence P."/>
        <s v="Sasha H."/>
        <s v="Jason B."/>
        <s v="Helen C."/>
      </sharedItems>
    </cacheField>
    <cacheField name="Status" numFmtId="0">
      <sharedItems count="7">
        <s v="In Review"/>
        <s v="In Progress"/>
        <s v="On Hold"/>
        <s v="Overdue"/>
        <s v="Complete"/>
        <s v="Not started"/>
        <s v="Blocked"/>
      </sharedItems>
    </cacheField>
    <cacheField name="Progress" numFmtId="9">
      <sharedItems containsString="0" containsBlank="1" containsNumber="1" minValue="0.05" maxValue="1"/>
    </cacheField>
    <cacheField name="Start date" numFmtId="164">
      <sharedItems containsSemiMixedTypes="0" containsNonDate="0" containsDate="1" containsString="0" minDate="2023-02-26T00:00:00" maxDate="2024-10-17T00:00:00" count="42">
        <d v="2024-01-11T00:00:00"/>
        <d v="2024-01-08T00:00:00"/>
        <d v="2024-02-27T00:00:00"/>
        <d v="2024-02-14T00:00:00"/>
        <d v="2024-02-02T00:00:00"/>
        <d v="2024-02-20T00:00:00"/>
        <d v="2024-01-28T00:00:00"/>
        <d v="2024-01-05T00:00:00"/>
        <d v="2024-01-10T00:00:00"/>
        <d v="2024-02-12T00:00:00"/>
        <d v="2024-10-16T00:00:00"/>
        <d v="2024-01-03T00:00:00"/>
        <d v="2024-01-06T00:00:00"/>
        <d v="2024-01-07T00:00:00"/>
        <d v="2024-01-23T00:00:00"/>
        <d v="2024-01-18T00:00:00"/>
        <d v="2024-01-21T00:00:00"/>
        <d v="2024-01-12T00:00:00"/>
        <d v="2024-04-16T00:00:00"/>
        <d v="2024-02-06T00:00:00"/>
        <d v="2024-01-14T00:00:00"/>
        <d v="2023-06-05T00:00:00" u="1"/>
        <d v="2023-05-12T00:00:00" u="1"/>
        <d v="2023-07-20T00:00:00" u="1"/>
        <d v="2023-10-16T00:00:00" u="1"/>
        <d v="2023-02-26T00:00:00" u="1"/>
        <d v="2023-11-21T00:00:00" u="1"/>
        <d v="2023-06-06T00:00:00" u="1"/>
        <d v="2023-09-28T00:00:00" u="1"/>
        <d v="2023-04-08T00:00:00" u="1"/>
        <d v="2023-08-02T00:00:00" u="1"/>
        <d v="2023-09-07T00:00:00" u="1"/>
        <d v="2023-05-18T00:00:00" u="1"/>
        <d v="2023-08-14T00:00:00" u="1"/>
        <d v="2023-04-06T00:00:00" u="1"/>
        <d v="2023-11-03T00:00:00" u="1"/>
        <d v="2023-02-27T00:00:00" u="1"/>
        <d v="2023-05-23T00:00:00" u="1"/>
        <d v="2023-10-10T00:00:00" u="1"/>
        <d v="2023-03-11T00:00:00" u="1"/>
        <d v="2023-03-30T00:00:00" u="1"/>
        <d v="2023-12-11T00:00:00" u="1"/>
      </sharedItems>
    </cacheField>
    <cacheField name="Duration" numFmtId="0">
      <sharedItems containsString="0" containsBlank="1" containsNumber="1" containsInteger="1" minValue="2" maxValue="400" count="38">
        <n v="3"/>
        <n v="40"/>
        <n v="22"/>
        <n v="7"/>
        <n v="14"/>
        <n v="25"/>
        <n v="20"/>
        <n v="37"/>
        <n v="30"/>
        <m/>
        <n v="28"/>
        <n v="12"/>
        <n v="100"/>
        <n v="120"/>
        <n v="35"/>
        <n v="185" u="1"/>
        <n v="130" u="1"/>
        <n v="320" u="1"/>
        <n v="70" u="1"/>
        <n v="365" u="1"/>
        <n v="2" u="1"/>
        <n v="220" u="1"/>
        <n v="50" u="1"/>
        <n v="300" u="1"/>
        <n v="400" u="1"/>
        <n v="65" u="1"/>
        <n v="173" u="1"/>
        <n v="160" u="1"/>
        <n v="58" u="1"/>
        <n v="60" u="1"/>
        <n v="176" u="1"/>
        <n v="43" u="1"/>
        <n v="200" u="1"/>
        <n v="250" u="1"/>
        <n v="260" u="1"/>
        <n v="10" u="1"/>
        <n v="145" u="1"/>
        <n v="11" u="1"/>
      </sharedItems>
    </cacheField>
    <cacheField name="Due date" numFmtId="164">
      <sharedItems containsDate="1" containsMixedTypes="1" minDate="2023-03-13T00:00:00" maxDate="2025-04-23T00:00:00" count="96">
        <d v="2024-01-15T00:00:00"/>
        <d v="2024-03-01T00:00:00"/>
        <d v="2024-03-27T00:00:00"/>
        <d v="2024-02-22T00:00:00"/>
        <d v="2024-02-21T00:00:00"/>
        <d v="2024-03-25T00:00:00"/>
        <d v="2024-02-23T00:00:00"/>
        <d v="2024-03-06T00:00:00"/>
        <d v="2024-02-26T00:00:00"/>
        <d v="2024-02-06T00:00:00"/>
        <d v="2024-01-30T00:00:00"/>
        <d v="2024-03-22T00:00:00"/>
        <s v=""/>
        <d v="2024-02-09T00:00:00"/>
        <d v="2024-01-23T00:00:00"/>
        <d v="2024-06-14T00:00:00"/>
        <d v="2024-06-21T00:00:00"/>
        <d v="2024-02-19T00:00:00"/>
        <d v="2024-03-13T00:00:00"/>
        <d v="2024-03-12T00:00:00"/>
        <d v="2024-02-08T00:00:00"/>
        <d v="2024-03-19T00:00:00"/>
        <d v="2024-02-01T00:00:00"/>
        <d v="2023-10-06T00:00:00" u="1"/>
        <d v="2024-07-10T00:00:00" u="1"/>
        <d v="2024-06-24T00:00:00" u="1"/>
        <d v="2024-02-16T00:00:00" u="1"/>
        <d v="2024-07-29T00:00:00" u="1"/>
        <d v="2024-09-20T00:00:00" u="1"/>
        <d v="2024-11-11T00:00:00" u="1"/>
        <d v="2023-10-18T00:00:00" u="1"/>
        <d v="2024-03-14T00:00:00" u="1"/>
        <d v="2024-02-28T00:00:00" u="1"/>
        <d v="2024-04-19T00:00:00" u="1"/>
        <d v="2023-10-23T00:00:00" u="1"/>
        <d v="2025-01-09T00:00:00" u="1"/>
        <d v="2024-10-23T00:00:00" u="1"/>
        <d v="2024-01-02T00:00:00" u="1"/>
        <d v="2024-09-04T00:00:00" u="1"/>
        <d v="2025-04-17T00:00:00" u="1"/>
        <d v="2024-04-10T00:00:00" u="1"/>
        <d v="2024-09-23T00:00:00" u="1"/>
        <d v="2023-04-03T00:00:00" u="1"/>
        <d v="2024-02-12T00:00:00" u="1"/>
        <d v="2024-04-03T00:00:00" u="1"/>
        <d v="2024-07-25T00:00:00" u="1"/>
        <d v="2024-11-07T00:00:00" u="1"/>
        <d v="2024-03-17T00:00:00" u="1"/>
        <d v="2024-05-08T00:00:00" u="1"/>
        <d v="2024-08-04T00:00:00" u="1"/>
        <d v="2023-12-05T00:00:00" u="1"/>
        <d v="2025-04-22T00:00:00" u="1"/>
        <d v="2024-01-19T00:00:00" u="1"/>
        <d v="2024-03-10T00:00:00" u="1"/>
        <d v="2024-05-20T00:00:00" u="1"/>
        <d v="2024-01-12T00:00:00" u="1"/>
        <d v="2024-04-08T00:00:00" u="1"/>
        <d v="2024-05-13T00:00:00" u="1"/>
        <d v="2024-07-04T00:00:00" u="1"/>
        <d v="2025-04-08T00:00:00" u="1"/>
        <d v="2023-04-01T00:00:00" u="1"/>
        <d v="2024-03-15T00:00:00" u="1"/>
        <d v="2024-08-28T00:00:00" u="1"/>
        <d v="2023-11-17T00:00:00" u="1"/>
        <d v="2023-12-22T00:00:00" u="1"/>
        <d v="2024-05-18T00:00:00" u="1"/>
        <d v="2023-04-06T00:00:00" u="1"/>
        <d v="2023-03-20T00:00:00" u="1"/>
        <d v="2024-02-15T00:00:00" u="1"/>
        <d v="2024-09-19T00:00:00" u="1"/>
        <d v="2024-03-20T00:00:00" u="1"/>
        <d v="2024-10-24T00:00:00" u="1"/>
        <d v="2023-03-13T00:00:00" u="1"/>
        <d v="2024-02-27T00:00:00" u="1"/>
        <d v="2024-04-18T00:00:00" u="1"/>
        <d v="2023-10-10T00:00:00" u="1"/>
        <d v="2024-07-14T00:00:00" u="1"/>
        <d v="2024-09-05T00:00:00" u="1"/>
        <d v="2025-04-18T00:00:00" u="1"/>
        <d v="2024-02-20T00:00:00" u="1"/>
        <d v="2024-04-11T00:00:00" u="1"/>
        <d v="2023-11-08T00:00:00" u="1"/>
        <d v="2024-07-26T00:00:00" u="1"/>
        <d v="2024-11-08T00:00:00" u="1"/>
        <d v="2024-05-09T00:00:00" u="1"/>
        <d v="2025-04-04T00:00:00" u="1"/>
        <d v="2024-07-19T00:00:00" u="1"/>
        <d v="2023-11-20T00:00:00" u="1"/>
        <d v="2024-03-04T00:00:00" u="1"/>
        <d v="2024-02-18T00:00:00" u="1"/>
        <d v="2025-01-13T00:00:00" u="1"/>
        <d v="2023-08-10T00:00:00" u="1"/>
        <d v="2024-07-05T00:00:00" u="1"/>
        <d v="2024-12-18T00:00:00" u="1"/>
        <d v="2024-04-28T00:00:00" u="1"/>
        <d v="2024-03-16T00:00:00" u="1"/>
      </sharedItems>
    </cacheField>
    <cacheField name="Days left" numFmtId="0">
      <sharedItems containsMixedTypes="1" containsNumber="1" containsInteger="1" minValue="-255" maxValue="293" count="103">
        <n v="-41"/>
        <n v="-7"/>
        <n v="13"/>
        <n v="-13"/>
        <n v="-14"/>
        <s v="-"/>
        <n v="-12"/>
        <n v="-4"/>
        <n v="-11"/>
        <n v="10"/>
        <n v="-35"/>
        <n v="70"/>
        <n v="75"/>
        <n v="-16"/>
        <n v="3"/>
        <n v="2"/>
        <n v="-30"/>
        <n v="11"/>
        <n v="143" u="1"/>
        <n v="-33" u="1"/>
        <n v="79" u="1"/>
        <n v="130" u="1"/>
        <n v="288" u="1"/>
        <n v="-147" u="1"/>
        <n v="5" u="1"/>
        <n v="-37" u="1"/>
        <n v="40" u="1"/>
        <n v="-106" u="1"/>
        <n v="167" u="1"/>
        <n v="291" u="1"/>
        <n v="-3" u="1"/>
        <n v="-255" u="1"/>
        <n v="-8" u="1"/>
        <n v="278" u="1"/>
        <n v="175" u="1"/>
        <n v="-64" u="1"/>
        <n v="162" u="1"/>
        <n v="281" u="1"/>
        <n v="-9" u="1"/>
        <n v="99" u="1"/>
        <n v="-250" u="1"/>
        <n v="48" u="1"/>
        <n v="128" u="1"/>
        <n v="-237" u="1"/>
        <n v="178" u="1"/>
        <n v="-10" u="1"/>
        <n v="207" u="1"/>
        <n v="165" u="1"/>
        <n v="144" u="1"/>
        <n v="-51" u="1"/>
        <n v="94" u="1"/>
        <n v="131" u="1"/>
        <n v="290" u="1"/>
        <n v="-240" u="1"/>
        <n v="-31" u="1"/>
        <n v="21" u="1"/>
        <n v="139" u="1"/>
        <n v="-32" u="1"/>
        <n v="293" u="1"/>
        <n v="127" u="1"/>
        <n v="280" u="1"/>
        <n v="-34" u="1"/>
        <n v="81" u="1"/>
        <n v="1" u="1"/>
        <n v="23" u="1"/>
        <n v="-36" u="1"/>
        <n v="8" u="1"/>
        <n v="-104" u="1"/>
        <n v="24" u="1"/>
        <n v="163" u="1"/>
        <n v="283" u="1"/>
        <n v="142" u="1"/>
        <n v="-83" u="1"/>
        <n v="-38" u="1"/>
        <n v="89" u="1"/>
        <n v="-5" u="1"/>
        <n v="25" u="1"/>
        <n v="-40" u="1"/>
        <n v="9" u="1"/>
        <n v="26" u="1"/>
        <n v="179" u="1"/>
        <n v="27" u="1"/>
        <n v="-15" u="1"/>
        <n v="76" u="1"/>
        <n v="166" u="1"/>
        <n v="-95" u="1"/>
        <n v="28" u="1"/>
        <n v="80" u="1"/>
        <n v="174" u="1"/>
        <n v="105" u="1"/>
        <n v="-6" u="1"/>
        <n v="132" u="1"/>
        <n v="292" u="1"/>
        <n v="51" u="1"/>
        <n v="140" u="1"/>
        <n v="-17" u="1"/>
        <n v="88" u="1"/>
        <n v="-18" u="1"/>
        <n v="92" u="1"/>
        <n v="282" u="1"/>
        <n v="12" u="1"/>
        <n v="55" u="1"/>
        <n v="177" u="1"/>
      </sharedItems>
    </cacheField>
    <cacheField name="Budget" numFmtId="6">
      <sharedItems containsSemiMixedTypes="0" containsString="0" containsNumber="1" containsInteger="1" minValue="1000" maxValue="43000"/>
    </cacheField>
    <cacheField name="Actual cost" numFmtId="6">
      <sharedItems containsSemiMixedTypes="0" containsString="0" containsNumber="1" containsInteger="1" minValue="0" maxValue="40000"/>
    </cacheField>
    <cacheField name="Notes" numFmtId="0">
      <sharedItems containsNonDate="0" containsString="0" containsBlank="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8">
  <r>
    <x v="0"/>
    <s v="r"/>
    <x v="0"/>
    <x v="0"/>
    <m/>
    <x v="0"/>
    <x v="0"/>
    <x v="0"/>
    <x v="0"/>
    <n v="1"/>
    <x v="0"/>
    <x v="0"/>
    <x v="0"/>
    <x v="0"/>
    <n v="1000"/>
    <n v="999"/>
    <m/>
  </r>
  <r>
    <x v="0"/>
    <s v="r"/>
    <x v="1"/>
    <x v="1"/>
    <m/>
    <x v="1"/>
    <x v="1"/>
    <x v="1"/>
    <x v="1"/>
    <n v="0.95"/>
    <x v="1"/>
    <x v="1"/>
    <x v="1"/>
    <x v="1"/>
    <n v="1000"/>
    <n v="1000"/>
    <m/>
  </r>
  <r>
    <x v="0"/>
    <s v=""/>
    <x v="2"/>
    <x v="2"/>
    <m/>
    <x v="1"/>
    <x v="2"/>
    <x v="1"/>
    <x v="2"/>
    <n v="0.2"/>
    <x v="2"/>
    <x v="2"/>
    <x v="2"/>
    <x v="2"/>
    <n v="1000"/>
    <n v="1001"/>
    <m/>
  </r>
  <r>
    <x v="0"/>
    <s v="r"/>
    <x v="3"/>
    <x v="3"/>
    <m/>
    <x v="2"/>
    <x v="3"/>
    <x v="2"/>
    <x v="3"/>
    <n v="0.05"/>
    <x v="3"/>
    <x v="3"/>
    <x v="3"/>
    <x v="3"/>
    <n v="5000"/>
    <n v="4500"/>
    <m/>
  </r>
  <r>
    <x v="1"/>
    <s v="r"/>
    <x v="4"/>
    <x v="1"/>
    <m/>
    <x v="3"/>
    <x v="4"/>
    <x v="3"/>
    <x v="2"/>
    <n v="0.15"/>
    <x v="4"/>
    <x v="4"/>
    <x v="4"/>
    <x v="4"/>
    <n v="23000"/>
    <n v="12000"/>
    <m/>
  </r>
  <r>
    <x v="1"/>
    <s v="a"/>
    <x v="5"/>
    <x v="3"/>
    <m/>
    <x v="4"/>
    <x v="5"/>
    <x v="4"/>
    <x v="4"/>
    <n v="1"/>
    <x v="5"/>
    <x v="5"/>
    <x v="5"/>
    <x v="5"/>
    <n v="43000"/>
    <n v="40000"/>
    <m/>
  </r>
  <r>
    <x v="1"/>
    <s v="r"/>
    <x v="6"/>
    <x v="1"/>
    <m/>
    <x v="0"/>
    <x v="6"/>
    <x v="0"/>
    <x v="3"/>
    <n v="0.5"/>
    <x v="6"/>
    <x v="6"/>
    <x v="6"/>
    <x v="6"/>
    <n v="6000"/>
    <n v="6600"/>
    <m/>
  </r>
  <r>
    <x v="1"/>
    <s v="r"/>
    <x v="7"/>
    <x v="0"/>
    <m/>
    <x v="0"/>
    <x v="6"/>
    <x v="0"/>
    <x v="1"/>
    <n v="0.3"/>
    <x v="0"/>
    <x v="1"/>
    <x v="7"/>
    <x v="7"/>
    <n v="16000"/>
    <n v="16200"/>
    <m/>
  </r>
  <r>
    <x v="2"/>
    <s v="r"/>
    <x v="8"/>
    <x v="0"/>
    <m/>
    <x v="3"/>
    <x v="4"/>
    <x v="3"/>
    <x v="3"/>
    <n v="0.7"/>
    <x v="7"/>
    <x v="7"/>
    <x v="8"/>
    <x v="8"/>
    <n v="2000"/>
    <n v="2000"/>
    <m/>
  </r>
  <r>
    <x v="2"/>
    <s v="a"/>
    <x v="9"/>
    <x v="1"/>
    <m/>
    <x v="0"/>
    <x v="0"/>
    <x v="0"/>
    <x v="4"/>
    <n v="1"/>
    <x v="8"/>
    <x v="6"/>
    <x v="9"/>
    <x v="5"/>
    <n v="22000"/>
    <n v="23500"/>
    <m/>
  </r>
  <r>
    <x v="2"/>
    <s v="a"/>
    <x v="10"/>
    <x v="2"/>
    <m/>
    <x v="4"/>
    <x v="5"/>
    <x v="4"/>
    <x v="4"/>
    <n v="1"/>
    <x v="0"/>
    <x v="4"/>
    <x v="10"/>
    <x v="5"/>
    <n v="1800"/>
    <n v="1500"/>
    <m/>
  </r>
  <r>
    <x v="2"/>
    <s v=""/>
    <x v="11"/>
    <x v="3"/>
    <m/>
    <x v="4"/>
    <x v="5"/>
    <x v="4"/>
    <x v="1"/>
    <n v="0.3"/>
    <x v="9"/>
    <x v="8"/>
    <x v="11"/>
    <x v="9"/>
    <n v="19000"/>
    <n v="21300"/>
    <m/>
  </r>
  <r>
    <x v="3"/>
    <s v=""/>
    <x v="12"/>
    <x v="0"/>
    <m/>
    <x v="2"/>
    <x v="3"/>
    <x v="2"/>
    <x v="2"/>
    <m/>
    <x v="10"/>
    <x v="9"/>
    <x v="12"/>
    <x v="5"/>
    <n v="9000"/>
    <n v="0"/>
    <m/>
  </r>
  <r>
    <x v="3"/>
    <s v="a"/>
    <x v="13"/>
    <x v="1"/>
    <m/>
    <x v="2"/>
    <x v="7"/>
    <x v="2"/>
    <x v="4"/>
    <n v="1"/>
    <x v="11"/>
    <x v="10"/>
    <x v="13"/>
    <x v="5"/>
    <n v="34000"/>
    <n v="33700"/>
    <m/>
  </r>
  <r>
    <x v="3"/>
    <s v="r"/>
    <x v="14"/>
    <x v="1"/>
    <m/>
    <x v="1"/>
    <x v="1"/>
    <x v="1"/>
    <x v="0"/>
    <n v="1"/>
    <x v="12"/>
    <x v="11"/>
    <x v="14"/>
    <x v="10"/>
    <n v="11500"/>
    <n v="11100"/>
    <m/>
  </r>
  <r>
    <x v="3"/>
    <s v=""/>
    <x v="15"/>
    <x v="1"/>
    <m/>
    <x v="0"/>
    <x v="1"/>
    <x v="0"/>
    <x v="1"/>
    <n v="0.1"/>
    <x v="6"/>
    <x v="12"/>
    <x v="15"/>
    <x v="11"/>
    <n v="3800"/>
    <n v="800"/>
    <m/>
  </r>
  <r>
    <x v="4"/>
    <s v=""/>
    <x v="16"/>
    <x v="1"/>
    <m/>
    <x v="0"/>
    <x v="6"/>
    <x v="0"/>
    <x v="1"/>
    <n v="0.25"/>
    <x v="13"/>
    <x v="13"/>
    <x v="16"/>
    <x v="12"/>
    <n v="4900"/>
    <n v="2000"/>
    <m/>
  </r>
  <r>
    <x v="4"/>
    <s v="r"/>
    <x v="17"/>
    <x v="2"/>
    <m/>
    <x v="4"/>
    <x v="5"/>
    <x v="4"/>
    <x v="2"/>
    <n v="0.8"/>
    <x v="1"/>
    <x v="14"/>
    <x v="6"/>
    <x v="6"/>
    <n v="5000"/>
    <n v="600"/>
    <m/>
  </r>
  <r>
    <x v="4"/>
    <s v="r"/>
    <x v="18"/>
    <x v="1"/>
    <m/>
    <x v="1"/>
    <x v="1"/>
    <x v="1"/>
    <x v="3"/>
    <n v="0.05"/>
    <x v="14"/>
    <x v="6"/>
    <x v="17"/>
    <x v="13"/>
    <n v="23000"/>
    <n v="20000"/>
    <m/>
  </r>
  <r>
    <x v="4"/>
    <s v="i"/>
    <x v="19"/>
    <x v="3"/>
    <m/>
    <x v="2"/>
    <x v="7"/>
    <x v="2"/>
    <x v="0"/>
    <n v="1"/>
    <x v="15"/>
    <x v="1"/>
    <x v="18"/>
    <x v="14"/>
    <n v="43000"/>
    <n v="36000"/>
    <m/>
  </r>
  <r>
    <x v="5"/>
    <s v="i"/>
    <x v="20"/>
    <x v="0"/>
    <m/>
    <x v="1"/>
    <x v="2"/>
    <x v="1"/>
    <x v="3"/>
    <n v="0.5"/>
    <x v="16"/>
    <x v="7"/>
    <x v="19"/>
    <x v="15"/>
    <n v="6000"/>
    <n v="9000"/>
    <m/>
  </r>
  <r>
    <x v="5"/>
    <s v="a"/>
    <x v="21"/>
    <x v="0"/>
    <m/>
    <x v="3"/>
    <x v="4"/>
    <x v="3"/>
    <x v="4"/>
    <n v="1"/>
    <x v="17"/>
    <x v="6"/>
    <x v="20"/>
    <x v="5"/>
    <n v="16000"/>
    <n v="16300"/>
    <m/>
  </r>
  <r>
    <x v="5"/>
    <s v=""/>
    <x v="22"/>
    <x v="3"/>
    <m/>
    <x v="2"/>
    <x v="7"/>
    <x v="2"/>
    <x v="5"/>
    <m/>
    <x v="18"/>
    <x v="9"/>
    <x v="12"/>
    <x v="5"/>
    <n v="2000"/>
    <n v="0"/>
    <m/>
  </r>
  <r>
    <x v="5"/>
    <s v="r"/>
    <x v="23"/>
    <x v="1"/>
    <m/>
    <x v="3"/>
    <x v="4"/>
    <x v="3"/>
    <x v="1"/>
    <n v="0.7"/>
    <x v="11"/>
    <x v="6"/>
    <x v="10"/>
    <x v="16"/>
    <n v="22000"/>
    <n v="18600"/>
    <m/>
  </r>
  <r>
    <x v="6"/>
    <s v=""/>
    <x v="24"/>
    <x v="0"/>
    <m/>
    <x v="4"/>
    <x v="5"/>
    <x v="4"/>
    <x v="2"/>
    <m/>
    <x v="19"/>
    <x v="9"/>
    <x v="12"/>
    <x v="5"/>
    <n v="13600"/>
    <n v="0"/>
    <m/>
  </r>
  <r>
    <x v="6"/>
    <s v="a"/>
    <x v="25"/>
    <x v="1"/>
    <m/>
    <x v="0"/>
    <x v="8"/>
    <x v="0"/>
    <x v="4"/>
    <n v="1"/>
    <x v="6"/>
    <x v="7"/>
    <x v="21"/>
    <x v="5"/>
    <n v="14500"/>
    <n v="15700"/>
    <m/>
  </r>
  <r>
    <x v="6"/>
    <s v=""/>
    <x v="26"/>
    <x v="2"/>
    <m/>
    <x v="0"/>
    <x v="2"/>
    <x v="0"/>
    <x v="6"/>
    <n v="0.3"/>
    <x v="2"/>
    <x v="6"/>
    <x v="5"/>
    <x v="17"/>
    <n v="20000"/>
    <n v="4000"/>
    <m/>
  </r>
  <r>
    <x v="6"/>
    <s v="a"/>
    <x v="27"/>
    <x v="0"/>
    <m/>
    <x v="1"/>
    <x v="1"/>
    <x v="1"/>
    <x v="4"/>
    <n v="1"/>
    <x v="20"/>
    <x v="4"/>
    <x v="22"/>
    <x v="5"/>
    <n v="10000"/>
    <n v="1200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rojectPivotTable" cacheId="28" applyNumberFormats="0" applyBorderFormats="0" applyFontFormats="0" applyPatternFormats="0" applyAlignmentFormats="0" applyWidthHeightFormats="1" dataCaption="Values" updatedVersion="4" minRefreshableVersion="3" showDrill="0" itemPrintTitles="1" createdVersion="4" indent="0" compact="0" compactData="0" multipleFieldFilters="0" chartFormat="1">
  <location ref="B5:O41" firstHeaderRow="0" firstDataRow="1" firstDataCol="11"/>
  <pivotFields count="17">
    <pivotField axis="axisRow" compact="0" outline="0" showAll="0">
      <items count="8">
        <item x="0"/>
        <item x="1"/>
        <item x="2"/>
        <item x="3"/>
        <item x="4"/>
        <item x="5"/>
        <item x="6"/>
        <item t="default"/>
      </items>
    </pivotField>
    <pivotField compact="0" outline="0" showAll="0" defaultSubtotal="0"/>
    <pivotField axis="axisRow" compact="0" outline="0" showAll="0" defaultSubtotal="0">
      <items count="28">
        <item x="0"/>
        <item x="4"/>
        <item x="8"/>
        <item x="12"/>
        <item x="16"/>
        <item x="20"/>
        <item x="24"/>
        <item x="1"/>
        <item x="5"/>
        <item x="9"/>
        <item x="13"/>
        <item x="17"/>
        <item x="21"/>
        <item x="25"/>
        <item x="2"/>
        <item x="6"/>
        <item x="10"/>
        <item x="14"/>
        <item x="18"/>
        <item x="22"/>
        <item x="26"/>
        <item x="3"/>
        <item x="7"/>
        <item x="11"/>
        <item x="15"/>
        <item x="19"/>
        <item x="23"/>
        <item x="27"/>
      </items>
    </pivotField>
    <pivotField axis="axisRow" compact="0" outline="0" showAll="0" defaultSubtotal="0">
      <items count="4">
        <item x="2"/>
        <item x="3"/>
        <item x="0"/>
        <item x="1"/>
      </items>
    </pivotField>
    <pivotField compact="0" outline="0" showAll="0" defaultSubtotal="0"/>
    <pivotField axis="axisRow" compact="0" outline="0" showAll="0" defaultSubtotal="0">
      <items count="5">
        <item x="4"/>
        <item x="3"/>
        <item x="0"/>
        <item x="1"/>
        <item x="2"/>
      </items>
    </pivotField>
    <pivotField axis="axisRow" compact="0" outline="0" showAll="0" defaultSubtotal="0">
      <items count="9">
        <item x="7"/>
        <item x="5"/>
        <item x="6"/>
        <item x="4"/>
        <item x="0"/>
        <item x="2"/>
        <item x="8"/>
        <item x="3"/>
        <item x="1"/>
      </items>
    </pivotField>
    <pivotField axis="axisRow" compact="0" outline="0" showAll="0" defaultSubtotal="0">
      <items count="5">
        <item x="4"/>
        <item x="3"/>
        <item x="0"/>
        <item x="1"/>
        <item x="2"/>
      </items>
    </pivotField>
    <pivotField axis="axisRow" compact="0" outline="0" showAll="0" defaultSubtotal="0">
      <items count="7">
        <item x="6"/>
        <item x="4"/>
        <item x="1"/>
        <item x="0"/>
        <item x="2"/>
        <item x="3"/>
        <item x="5"/>
      </items>
    </pivotField>
    <pivotField dataField="1" compact="0" numFmtId="9" outline="0" showAll="0" defaultSubtotal="0"/>
    <pivotField axis="axisRow" compact="0" numFmtId="164" outline="0" showAll="0" defaultSubtotal="0">
      <items count="42">
        <item m="1" x="25"/>
        <item m="1" x="39"/>
        <item m="1" x="40"/>
        <item m="1" x="34"/>
        <item m="1" x="29"/>
        <item m="1" x="22"/>
        <item m="1" x="32"/>
        <item m="1" x="37"/>
        <item m="1" x="21"/>
        <item m="1" x="27"/>
        <item m="1" x="23"/>
        <item m="1" x="30"/>
        <item m="1" x="33"/>
        <item m="1" x="31"/>
        <item m="1" x="28"/>
        <item m="1" x="38"/>
        <item m="1" x="24"/>
        <item m="1" x="35"/>
        <item m="1" x="26"/>
        <item m="1" x="41"/>
        <item m="1" x="36"/>
        <item x="10"/>
        <item x="0"/>
        <item x="12"/>
        <item x="2"/>
        <item x="3"/>
        <item x="4"/>
        <item x="5"/>
        <item x="6"/>
        <item x="7"/>
        <item x="8"/>
        <item x="9"/>
        <item x="11"/>
        <item x="13"/>
        <item x="1"/>
        <item x="14"/>
        <item x="15"/>
        <item x="16"/>
        <item x="17"/>
        <item x="18"/>
        <item x="19"/>
        <item x="20"/>
      </items>
    </pivotField>
    <pivotField name="Dur." axis="axisRow" compact="0" outline="0" showAll="0" defaultSubtotal="0">
      <items count="38">
        <item x="8"/>
        <item x="1"/>
        <item m="1" x="31"/>
        <item m="1" x="22"/>
        <item m="1" x="28"/>
        <item m="1" x="29"/>
        <item m="1" x="25"/>
        <item m="1" x="18"/>
        <item x="12"/>
        <item m="1" x="16"/>
        <item m="1" x="36"/>
        <item m="1" x="27"/>
        <item m="1" x="26"/>
        <item m="1" x="30"/>
        <item m="1" x="15"/>
        <item m="1" x="32"/>
        <item m="1" x="21"/>
        <item m="1" x="33"/>
        <item m="1" x="34"/>
        <item m="1" x="23"/>
        <item m="1" x="17"/>
        <item m="1" x="19"/>
        <item m="1" x="24"/>
        <item x="9"/>
        <item x="6"/>
        <item m="1" x="20"/>
        <item m="1" x="35"/>
        <item m="1" x="37"/>
        <item x="5"/>
        <item x="0"/>
        <item x="2"/>
        <item x="3"/>
        <item x="4"/>
        <item x="7"/>
        <item x="10"/>
        <item x="11"/>
        <item x="13"/>
        <item x="14"/>
      </items>
    </pivotField>
    <pivotField axis="axisRow" compact="0" numFmtId="164" outline="0" showAll="0" defaultSubtotal="0">
      <items count="96">
        <item m="1" x="52"/>
        <item x="10"/>
        <item m="1" x="43"/>
        <item m="1" x="68"/>
        <item m="1" x="89"/>
        <item m="1" x="79"/>
        <item x="3"/>
        <item x="8"/>
        <item m="1" x="32"/>
        <item m="1" x="88"/>
        <item x="7"/>
        <item m="1" x="53"/>
        <item m="1" x="95"/>
        <item m="1" x="47"/>
        <item x="21"/>
        <item m="1" x="70"/>
        <item m="1" x="44"/>
        <item m="1" x="80"/>
        <item m="1" x="94"/>
        <item m="1" x="48"/>
        <item m="1" x="57"/>
        <item m="1" x="65"/>
        <item m="1" x="76"/>
        <item m="1" x="27"/>
        <item m="1" x="49"/>
        <item m="1" x="62"/>
        <item x="12"/>
        <item m="1" x="86"/>
        <item m="1" x="23"/>
        <item m="1" x="75"/>
        <item m="1" x="30"/>
        <item m="1" x="81"/>
        <item m="1" x="69"/>
        <item m="1" x="64"/>
        <item m="1" x="87"/>
        <item m="1" x="26"/>
        <item m="1" x="58"/>
        <item m="1" x="37"/>
        <item x="17"/>
        <item m="1" x="93"/>
        <item m="1" x="24"/>
        <item m="1" x="50"/>
        <item m="1" x="91"/>
        <item x="4"/>
        <item m="1" x="84"/>
        <item m="1" x="92"/>
        <item m="1" x="34"/>
        <item x="2"/>
        <item m="1" x="63"/>
        <item m="1" x="66"/>
        <item m="1" x="72"/>
        <item m="1" x="67"/>
        <item m="1" x="60"/>
        <item m="1" x="42"/>
        <item m="1" x="55"/>
        <item m="1" x="31"/>
        <item m="1" x="56"/>
        <item m="1" x="73"/>
        <item m="1" x="54"/>
        <item m="1" x="40"/>
        <item m="1" x="85"/>
        <item x="1"/>
        <item m="1" x="39"/>
        <item m="1" x="46"/>
        <item m="1" x="38"/>
        <item m="1" x="36"/>
        <item m="1" x="35"/>
        <item m="1" x="25"/>
        <item m="1" x="45"/>
        <item m="1" x="74"/>
        <item x="0"/>
        <item m="1" x="61"/>
        <item x="6"/>
        <item m="1" x="28"/>
        <item m="1" x="78"/>
        <item m="1" x="83"/>
        <item m="1" x="82"/>
        <item m="1" x="33"/>
        <item m="1" x="59"/>
        <item m="1" x="41"/>
        <item m="1" x="51"/>
        <item m="1" x="29"/>
        <item m="1" x="77"/>
        <item m="1" x="71"/>
        <item m="1" x="90"/>
        <item x="5"/>
        <item x="9"/>
        <item x="11"/>
        <item x="13"/>
        <item x="14"/>
        <item x="15"/>
        <item x="16"/>
        <item x="18"/>
        <item x="19"/>
        <item x="20"/>
        <item x="22"/>
      </items>
    </pivotField>
    <pivotField axis="axisRow" compact="0" outline="0" showAll="0" defaultSubtotal="0">
      <items count="103">
        <item m="1" x="54"/>
        <item x="6"/>
        <item m="1" x="45"/>
        <item m="1" x="38"/>
        <item x="1"/>
        <item m="1" x="75"/>
        <item m="1" x="30"/>
        <item m="1" x="63"/>
        <item x="14"/>
        <item m="1" x="24"/>
        <item m="1" x="100"/>
        <item x="2"/>
        <item m="1" x="64"/>
        <item m="1" x="26"/>
        <item m="1" x="41"/>
        <item m="1" x="93"/>
        <item m="1" x="101"/>
        <item m="1" x="50"/>
        <item m="1" x="89"/>
        <item m="1" x="59"/>
        <item x="5"/>
        <item m="1" x="39"/>
        <item m="1" x="27"/>
        <item m="1" x="67"/>
        <item m="1" x="72"/>
        <item m="1" x="18"/>
        <item m="1" x="49"/>
        <item m="1" x="96"/>
        <item m="1" x="46"/>
        <item m="1" x="98"/>
        <item m="1" x="35"/>
        <item m="1" x="23"/>
        <item m="1" x="32"/>
        <item m="1" x="82"/>
        <item m="1" x="74"/>
        <item m="1" x="85"/>
        <item m="1" x="43"/>
        <item m="1" x="31"/>
        <item m="1" x="40"/>
        <item m="1" x="53"/>
        <item m="1" x="65"/>
        <item m="1" x="78"/>
        <item m="1" x="79"/>
        <item x="7"/>
        <item m="1" x="86"/>
        <item m="1" x="70"/>
        <item m="1" x="92"/>
        <item m="1" x="44"/>
        <item m="1" x="91"/>
        <item m="1" x="28"/>
        <item m="1" x="62"/>
        <item x="10"/>
        <item x="9"/>
        <item x="3"/>
        <item m="1" x="57"/>
        <item m="1" x="48"/>
        <item m="1" x="58"/>
        <item m="1" x="80"/>
        <item m="1" x="90"/>
        <item m="1" x="25"/>
        <item m="1" x="76"/>
        <item x="4"/>
        <item m="1" x="81"/>
        <item m="1" x="19"/>
        <item m="1" x="99"/>
        <item m="1" x="51"/>
        <item m="1" x="84"/>
        <item m="1" x="87"/>
        <item m="1" x="73"/>
        <item m="1" x="66"/>
        <item m="1" x="68"/>
        <item m="1" x="61"/>
        <item m="1" x="37"/>
        <item m="1" x="71"/>
        <item m="1" x="29"/>
        <item m="1" x="102"/>
        <item m="1" x="21"/>
        <item m="1" x="47"/>
        <item m="1" x="20"/>
        <item m="1" x="77"/>
        <item m="1" x="55"/>
        <item m="1" x="95"/>
        <item x="8"/>
        <item m="1" x="33"/>
        <item m="1" x="56"/>
        <item m="1" x="22"/>
        <item m="1" x="88"/>
        <item m="1" x="36"/>
        <item x="13"/>
        <item m="1" x="83"/>
        <item m="1" x="60"/>
        <item m="1" x="94"/>
        <item m="1" x="52"/>
        <item m="1" x="34"/>
        <item m="1" x="42"/>
        <item m="1" x="69"/>
        <item m="1" x="97"/>
        <item x="0"/>
        <item x="11"/>
        <item x="12"/>
        <item x="15"/>
        <item x="16"/>
        <item x="17"/>
      </items>
    </pivotField>
    <pivotField dataField="1" compact="0" numFmtId="6" outline="0" showAll="0" defaultSubtotal="0"/>
    <pivotField dataField="1" compact="0" numFmtId="6" outline="0" showAll="0" defaultSubtotal="0"/>
    <pivotField compact="0" outline="0" showAll="0" defaultSubtotal="0"/>
  </pivotFields>
  <rowFields count="11">
    <field x="0"/>
    <field x="2"/>
    <field x="3"/>
    <field x="5"/>
    <field x="6"/>
    <field x="7"/>
    <field x="8"/>
    <field x="10"/>
    <field x="11"/>
    <field x="12"/>
    <field x="13"/>
  </rowFields>
  <rowItems count="36">
    <i>
      <x/>
      <x/>
      <x v="2"/>
      <x v="2"/>
      <x v="4"/>
      <x v="2"/>
      <x v="3"/>
      <x v="22"/>
      <x v="29"/>
      <x v="70"/>
      <x v="97"/>
    </i>
    <i r="1">
      <x v="7"/>
      <x v="3"/>
      <x v="3"/>
      <x v="8"/>
      <x v="3"/>
      <x v="2"/>
      <x v="34"/>
      <x v="1"/>
      <x v="61"/>
      <x v="4"/>
    </i>
    <i r="1">
      <x v="14"/>
      <x/>
      <x v="3"/>
      <x v="5"/>
      <x v="3"/>
      <x v="4"/>
      <x v="24"/>
      <x v="30"/>
      <x v="47"/>
      <x v="11"/>
    </i>
    <i r="1">
      <x v="21"/>
      <x v="1"/>
      <x v="4"/>
      <x v="7"/>
      <x v="4"/>
      <x v="5"/>
      <x v="25"/>
      <x v="31"/>
      <x v="6"/>
      <x v="53"/>
    </i>
    <i t="default">
      <x/>
    </i>
    <i>
      <x v="1"/>
      <x v="1"/>
      <x v="3"/>
      <x v="1"/>
      <x v="3"/>
      <x v="1"/>
      <x v="4"/>
      <x v="26"/>
      <x v="32"/>
      <x v="43"/>
      <x v="61"/>
    </i>
    <i r="1">
      <x v="8"/>
      <x v="1"/>
      <x/>
      <x v="1"/>
      <x/>
      <x v="1"/>
      <x v="27"/>
      <x v="28"/>
      <x v="85"/>
      <x v="20"/>
    </i>
    <i r="1">
      <x v="15"/>
      <x v="3"/>
      <x v="2"/>
      <x v="2"/>
      <x v="2"/>
      <x v="5"/>
      <x v="28"/>
      <x v="24"/>
      <x v="72"/>
      <x v="1"/>
    </i>
    <i r="1">
      <x v="22"/>
      <x v="2"/>
      <x v="2"/>
      <x v="2"/>
      <x v="2"/>
      <x v="2"/>
      <x v="22"/>
      <x v="1"/>
      <x v="10"/>
      <x v="43"/>
    </i>
    <i t="default">
      <x v="1"/>
    </i>
    <i>
      <x v="2"/>
      <x v="2"/>
      <x v="2"/>
      <x v="1"/>
      <x v="3"/>
      <x v="1"/>
      <x v="5"/>
      <x v="29"/>
      <x v="33"/>
      <x v="7"/>
      <x v="82"/>
    </i>
    <i r="1">
      <x v="9"/>
      <x v="3"/>
      <x v="2"/>
      <x v="4"/>
      <x v="2"/>
      <x v="1"/>
      <x v="30"/>
      <x v="24"/>
      <x v="86"/>
      <x v="20"/>
    </i>
    <i r="1">
      <x v="16"/>
      <x/>
      <x/>
      <x v="1"/>
      <x/>
      <x v="1"/>
      <x v="22"/>
      <x v="32"/>
      <x v="1"/>
      <x v="20"/>
    </i>
    <i r="1">
      <x v="23"/>
      <x v="1"/>
      <x/>
      <x v="1"/>
      <x/>
      <x v="2"/>
      <x v="31"/>
      <x/>
      <x v="87"/>
      <x v="52"/>
    </i>
    <i t="default">
      <x v="2"/>
    </i>
    <i>
      <x v="3"/>
      <x v="3"/>
      <x v="2"/>
      <x v="4"/>
      <x v="7"/>
      <x v="4"/>
      <x v="4"/>
      <x v="21"/>
      <x v="23"/>
      <x v="26"/>
      <x v="20"/>
    </i>
    <i r="1">
      <x v="10"/>
      <x v="3"/>
      <x v="4"/>
      <x/>
      <x v="4"/>
      <x v="1"/>
      <x v="32"/>
      <x v="34"/>
      <x v="88"/>
      <x v="20"/>
    </i>
    <i r="1">
      <x v="17"/>
      <x v="3"/>
      <x v="3"/>
      <x v="8"/>
      <x v="3"/>
      <x v="3"/>
      <x v="23"/>
      <x v="35"/>
      <x v="89"/>
      <x v="51"/>
    </i>
    <i r="1">
      <x v="24"/>
      <x v="3"/>
      <x v="2"/>
      <x v="8"/>
      <x v="2"/>
      <x v="2"/>
      <x v="28"/>
      <x v="8"/>
      <x v="90"/>
      <x v="98"/>
    </i>
    <i t="default">
      <x v="3"/>
    </i>
    <i>
      <x v="4"/>
      <x v="4"/>
      <x v="3"/>
      <x v="2"/>
      <x v="2"/>
      <x v="2"/>
      <x v="2"/>
      <x v="33"/>
      <x v="36"/>
      <x v="91"/>
      <x v="99"/>
    </i>
    <i r="1">
      <x v="11"/>
      <x/>
      <x/>
      <x v="1"/>
      <x/>
      <x v="4"/>
      <x v="34"/>
      <x v="37"/>
      <x v="72"/>
      <x v="1"/>
    </i>
    <i r="1">
      <x v="18"/>
      <x v="3"/>
      <x v="3"/>
      <x v="8"/>
      <x v="3"/>
      <x v="5"/>
      <x v="35"/>
      <x v="24"/>
      <x v="38"/>
      <x v="88"/>
    </i>
    <i r="1">
      <x v="25"/>
      <x v="1"/>
      <x v="4"/>
      <x/>
      <x v="4"/>
      <x v="3"/>
      <x v="36"/>
      <x v="1"/>
      <x v="92"/>
      <x v="8"/>
    </i>
    <i t="default">
      <x v="4"/>
    </i>
    <i>
      <x v="5"/>
      <x v="5"/>
      <x v="2"/>
      <x v="3"/>
      <x v="5"/>
      <x v="3"/>
      <x v="5"/>
      <x v="37"/>
      <x v="33"/>
      <x v="93"/>
      <x v="100"/>
    </i>
    <i r="1">
      <x v="12"/>
      <x v="2"/>
      <x v="1"/>
      <x v="3"/>
      <x v="1"/>
      <x v="1"/>
      <x v="38"/>
      <x v="24"/>
      <x v="94"/>
      <x v="20"/>
    </i>
    <i r="1">
      <x v="19"/>
      <x v="1"/>
      <x v="4"/>
      <x/>
      <x v="4"/>
      <x v="6"/>
      <x v="39"/>
      <x v="23"/>
      <x v="26"/>
      <x v="20"/>
    </i>
    <i r="1">
      <x v="26"/>
      <x v="3"/>
      <x v="1"/>
      <x v="3"/>
      <x v="1"/>
      <x v="2"/>
      <x v="32"/>
      <x v="24"/>
      <x v="1"/>
      <x v="101"/>
    </i>
    <i t="default">
      <x v="5"/>
    </i>
    <i>
      <x v="6"/>
      <x v="6"/>
      <x v="2"/>
      <x/>
      <x v="1"/>
      <x/>
      <x v="4"/>
      <x v="40"/>
      <x v="23"/>
      <x v="26"/>
      <x v="20"/>
    </i>
    <i r="1">
      <x v="13"/>
      <x v="3"/>
      <x v="2"/>
      <x v="6"/>
      <x v="2"/>
      <x v="1"/>
      <x v="28"/>
      <x v="33"/>
      <x v="14"/>
      <x v="20"/>
    </i>
    <i r="1">
      <x v="20"/>
      <x/>
      <x v="2"/>
      <x v="5"/>
      <x v="2"/>
      <x/>
      <x v="24"/>
      <x v="24"/>
      <x v="85"/>
      <x v="102"/>
    </i>
    <i r="1">
      <x v="27"/>
      <x v="2"/>
      <x v="3"/>
      <x v="8"/>
      <x v="3"/>
      <x v="1"/>
      <x v="41"/>
      <x v="32"/>
      <x v="95"/>
      <x v="20"/>
    </i>
    <i t="default">
      <x v="6"/>
    </i>
    <i t="grand">
      <x/>
    </i>
  </rowItems>
  <colFields count="1">
    <field x="-2"/>
  </colFields>
  <colItems count="3">
    <i>
      <x/>
    </i>
    <i i="1">
      <x v="1"/>
    </i>
    <i i="2">
      <x v="2"/>
    </i>
  </colItems>
  <dataFields count="3">
    <dataField name="Progress " fld="9" subtotal="average" baseField="12" baseItem="6" numFmtId="9"/>
    <dataField name="Budget " fld="14" baseField="12" baseItem="6" numFmtId="3"/>
    <dataField name="Actual cost " fld="15" baseField="12" baseItem="6" numFmtId="3"/>
  </dataFields>
  <formats count="329">
    <format dxfId="389">
      <pivotArea dataOnly="0" labelOnly="1" outline="0" fieldPosition="0">
        <references count="1">
          <reference field="4294967294" count="2">
            <x v="1"/>
            <x v="2"/>
          </reference>
        </references>
      </pivotArea>
    </format>
    <format dxfId="388">
      <pivotArea outline="0" fieldPosition="0">
        <references count="1">
          <reference field="4294967294" count="1">
            <x v="0"/>
          </reference>
        </references>
      </pivotArea>
    </format>
    <format dxfId="387">
      <pivotArea outline="0" fieldPosition="0">
        <references count="1">
          <reference field="4294967294" count="1">
            <x v="1"/>
          </reference>
        </references>
      </pivotArea>
    </format>
    <format dxfId="386">
      <pivotArea outline="0" fieldPosition="0">
        <references count="1">
          <reference field="4294967294" count="1">
            <x v="2"/>
          </reference>
        </references>
      </pivotArea>
    </format>
    <format dxfId="385">
      <pivotArea dataOnly="0" labelOnly="1" outline="0" fieldPosition="0">
        <references count="1">
          <reference field="4294967294" count="1">
            <x v="0"/>
          </reference>
        </references>
      </pivotArea>
    </format>
    <format dxfId="384">
      <pivotArea field="10" type="button" dataOnly="0" labelOnly="1" outline="0" axis="axisRow" fieldPosition="7"/>
    </format>
    <format dxfId="383">
      <pivotArea field="12" type="button" dataOnly="0" labelOnly="1" outline="0" axis="axisRow" fieldPosition="9"/>
    </format>
    <format dxfId="382">
      <pivotArea field="13" type="button" dataOnly="0" labelOnly="1" outline="0" axis="axisRow" fieldPosition="10"/>
    </format>
    <format dxfId="381">
      <pivotArea dataOnly="0" labelOnly="1" outline="0" fieldPosition="0">
        <references count="1">
          <reference field="0" count="1" defaultSubtotal="1">
            <x v="0"/>
          </reference>
        </references>
      </pivotArea>
    </format>
    <format dxfId="380">
      <pivotArea dataOnly="0" labelOnly="1" outline="0" fieldPosition="0">
        <references count="1">
          <reference field="0" count="1" defaultSubtotal="1">
            <x v="1"/>
          </reference>
        </references>
      </pivotArea>
    </format>
    <format dxfId="379">
      <pivotArea dataOnly="0" labelOnly="1" outline="0" fieldPosition="0">
        <references count="1">
          <reference field="0" count="1" defaultSubtotal="1">
            <x v="2"/>
          </reference>
        </references>
      </pivotArea>
    </format>
    <format dxfId="378">
      <pivotArea dataOnly="0" labelOnly="1" outline="0" fieldPosition="0">
        <references count="1">
          <reference field="0" count="1" defaultSubtotal="1">
            <x v="3"/>
          </reference>
        </references>
      </pivotArea>
    </format>
    <format dxfId="377">
      <pivotArea dataOnly="0" labelOnly="1" outline="0" fieldPosition="0">
        <references count="1">
          <reference field="0" count="1" defaultSubtotal="1">
            <x v="4"/>
          </reference>
        </references>
      </pivotArea>
    </format>
    <format dxfId="376">
      <pivotArea dataOnly="0" labelOnly="1" outline="0" fieldPosition="0">
        <references count="1">
          <reference field="0" count="1" defaultSubtotal="1">
            <x v="5"/>
          </reference>
        </references>
      </pivotArea>
    </format>
    <format dxfId="375">
      <pivotArea dataOnly="0" labelOnly="1" outline="0" fieldPosition="0">
        <references count="1">
          <reference field="0" count="1" defaultSubtotal="1">
            <x v="6"/>
          </reference>
        </references>
      </pivotArea>
    </format>
    <format dxfId="374">
      <pivotArea dataOnly="0" labelOnly="1" grandRow="1" outline="0" fieldPosition="0"/>
    </format>
    <format dxfId="373">
      <pivotArea dataOnly="0" labelOnly="1" outline="0" fieldPosition="0">
        <references count="9">
          <reference field="0" count="1" selected="0">
            <x v="0"/>
          </reference>
          <reference field="2" count="1" selected="0">
            <x v="0"/>
          </reference>
          <reference field="3" count="1" selected="0">
            <x v="2"/>
          </reference>
          <reference field="6" count="1" selected="0">
            <x v="4"/>
          </reference>
          <reference field="7" count="1" selected="0">
            <x v="2"/>
          </reference>
          <reference field="8" count="1" selected="0">
            <x v="4"/>
          </reference>
          <reference field="10" count="1" selected="0">
            <x v="1"/>
          </reference>
          <reference field="12" count="1" selected="0">
            <x v="8"/>
          </reference>
          <reference field="13" count="1">
            <x v="6"/>
          </reference>
        </references>
      </pivotArea>
    </format>
    <format dxfId="372">
      <pivotArea dataOnly="0" labelOnly="1" outline="0" fieldPosition="0">
        <references count="9">
          <reference field="0" count="1" selected="0">
            <x v="0"/>
          </reference>
          <reference field="2" count="1" selected="0">
            <x v="7"/>
          </reference>
          <reference field="3" count="1" selected="0">
            <x v="3"/>
          </reference>
          <reference field="6" count="1" selected="0">
            <x v="8"/>
          </reference>
          <reference field="7" count="1" selected="0">
            <x v="3"/>
          </reference>
          <reference field="8" count="1" selected="0">
            <x v="2"/>
          </reference>
          <reference field="10" count="1" selected="0">
            <x v="3"/>
          </reference>
          <reference field="12" count="1" selected="0">
            <x v="18"/>
          </reference>
          <reference field="13" count="1">
            <x v="13"/>
          </reference>
        </references>
      </pivotArea>
    </format>
    <format dxfId="371">
      <pivotArea dataOnly="0" labelOnly="1" outline="0" fieldPosition="0">
        <references count="9">
          <reference field="0" count="1" selected="0">
            <x v="0"/>
          </reference>
          <reference field="2" count="1" selected="0">
            <x v="14"/>
          </reference>
          <reference field="3" count="1" selected="0">
            <x v="0"/>
          </reference>
          <reference field="6" count="1" selected="0">
            <x v="5"/>
          </reference>
          <reference field="7" count="1" selected="0">
            <x v="3"/>
          </reference>
          <reference field="8" count="1" selected="0">
            <x v="4"/>
          </reference>
          <reference field="10" count="1" selected="0">
            <x v="0"/>
          </reference>
          <reference field="12" count="1" selected="0">
            <x v="10"/>
          </reference>
          <reference field="13" count="1">
            <x v="8"/>
          </reference>
        </references>
      </pivotArea>
    </format>
    <format dxfId="370">
      <pivotArea dataOnly="0" labelOnly="1" outline="0" fieldPosition="0">
        <references count="9">
          <reference field="0" count="1" selected="0">
            <x v="0"/>
          </reference>
          <reference field="2" count="1" selected="0">
            <x v="21"/>
          </reference>
          <reference field="3" count="1" selected="0">
            <x v="1"/>
          </reference>
          <reference field="6" count="1" selected="0">
            <x v="7"/>
          </reference>
          <reference field="7" count="1" selected="0">
            <x v="4"/>
          </reference>
          <reference field="8" count="1" selected="0">
            <x v="5"/>
          </reference>
          <reference field="10" count="1" selected="0">
            <x v="12"/>
          </reference>
          <reference field="12" count="1" selected="0">
            <x v="4"/>
          </reference>
          <reference field="13" count="1">
            <x v="2"/>
          </reference>
        </references>
      </pivotArea>
    </format>
    <format dxfId="369">
      <pivotArea dataOnly="0" labelOnly="1" outline="0" fieldPosition="0">
        <references count="9">
          <reference field="0" count="1" selected="0">
            <x v="1"/>
          </reference>
          <reference field="2" count="1" selected="0">
            <x v="1"/>
          </reference>
          <reference field="3" count="1" selected="0">
            <x v="3"/>
          </reference>
          <reference field="6" count="1" selected="0">
            <x v="3"/>
          </reference>
          <reference field="7" count="1" selected="0">
            <x v="1"/>
          </reference>
          <reference field="8" count="1" selected="0">
            <x v="4"/>
          </reference>
          <reference field="10" count="1" selected="0">
            <x v="11"/>
          </reference>
          <reference field="12" count="1" selected="0">
            <x v="7"/>
          </reference>
          <reference field="13" count="1">
            <x v="5"/>
          </reference>
        </references>
      </pivotArea>
    </format>
    <format dxfId="368">
      <pivotArea dataOnly="0" labelOnly="1" outline="0" fieldPosition="0">
        <references count="9">
          <reference field="0" count="1" selected="0">
            <x v="1"/>
          </reference>
          <reference field="2" count="1" selected="0">
            <x v="8"/>
          </reference>
          <reference field="3" count="1" selected="0">
            <x v="1"/>
          </reference>
          <reference field="6" count="1" selected="0">
            <x v="1"/>
          </reference>
          <reference field="7" count="1" selected="0">
            <x v="0"/>
          </reference>
          <reference field="8" count="1" selected="0">
            <x v="1"/>
          </reference>
          <reference field="10" count="1" selected="0">
            <x v="10"/>
          </reference>
          <reference field="12" count="1" selected="0">
            <x v="6"/>
          </reference>
          <reference field="13" count="1">
            <x v="20"/>
          </reference>
        </references>
      </pivotArea>
    </format>
    <format dxfId="367">
      <pivotArea dataOnly="0" labelOnly="1" outline="0" fieldPosition="0">
        <references count="9">
          <reference field="0" count="1" selected="0">
            <x v="1"/>
          </reference>
          <reference field="2" count="1" selected="0">
            <x v="15"/>
          </reference>
          <reference field="3" count="1" selected="0">
            <x v="3"/>
          </reference>
          <reference field="6" count="1" selected="0">
            <x v="2"/>
          </reference>
          <reference field="7" count="1" selected="0">
            <x v="2"/>
          </reference>
          <reference field="8" count="1" selected="0">
            <x v="5"/>
          </reference>
          <reference field="10" count="1" selected="0">
            <x v="2"/>
          </reference>
          <reference field="12" count="1" selected="0">
            <x v="5"/>
          </reference>
          <reference field="13" count="1">
            <x v="3"/>
          </reference>
        </references>
      </pivotArea>
    </format>
    <format dxfId="366">
      <pivotArea dataOnly="0" labelOnly="1" outline="0" fieldPosition="0">
        <references count="9">
          <reference field="0" count="1" selected="0">
            <x v="1"/>
          </reference>
          <reference field="2" count="1" selected="0">
            <x v="22"/>
          </reference>
          <reference field="3" count="1" selected="0">
            <x v="2"/>
          </reference>
          <reference field="6" count="1" selected="0">
            <x v="2"/>
          </reference>
          <reference field="7" count="1" selected="0">
            <x v="2"/>
          </reference>
          <reference field="8" count="1" selected="0">
            <x v="2"/>
          </reference>
          <reference field="10" count="1" selected="0">
            <x v="1"/>
          </reference>
          <reference field="12" count="1" selected="0">
            <x v="14"/>
          </reference>
          <reference field="13" count="1">
            <x v="10"/>
          </reference>
        </references>
      </pivotArea>
    </format>
    <format dxfId="365">
      <pivotArea dataOnly="0" labelOnly="1" outline="0" fieldPosition="0">
        <references count="9">
          <reference field="0" count="1" selected="0">
            <x v="2"/>
          </reference>
          <reference field="2" count="1" selected="0">
            <x v="2"/>
          </reference>
          <reference field="3" count="1" selected="0">
            <x v="2"/>
          </reference>
          <reference field="6" count="1" selected="0">
            <x v="3"/>
          </reference>
          <reference field="7" count="1" selected="0">
            <x v="1"/>
          </reference>
          <reference field="8" count="1" selected="0">
            <x v="5"/>
          </reference>
          <reference field="10" count="1" selected="0">
            <x v="8"/>
          </reference>
          <reference field="12" count="1" selected="0">
            <x v="9"/>
          </reference>
          <reference field="13" count="1">
            <x v="7"/>
          </reference>
        </references>
      </pivotArea>
    </format>
    <format dxfId="364">
      <pivotArea dataOnly="0" labelOnly="1" outline="0" fieldPosition="0">
        <references count="9">
          <reference field="0" count="1" selected="0">
            <x v="2"/>
          </reference>
          <reference field="2" count="1" selected="0">
            <x v="9"/>
          </reference>
          <reference field="3" count="1" selected="0">
            <x v="3"/>
          </reference>
          <reference field="6" count="1" selected="0">
            <x v="4"/>
          </reference>
          <reference field="7" count="1" selected="0">
            <x v="2"/>
          </reference>
          <reference field="8" count="1" selected="0">
            <x v="1"/>
          </reference>
          <reference field="10" count="1" selected="0">
            <x v="15"/>
          </reference>
          <reference field="12" count="1" selected="0">
            <x v="17"/>
          </reference>
          <reference field="13" count="1">
            <x v="20"/>
          </reference>
        </references>
      </pivotArea>
    </format>
    <format dxfId="363">
      <pivotArea dataOnly="0" labelOnly="1" outline="0" fieldPosition="0">
        <references count="9">
          <reference field="0" count="1" selected="0">
            <x v="2"/>
          </reference>
          <reference field="2" count="1" selected="0">
            <x v="16"/>
          </reference>
          <reference field="3" count="1" selected="0">
            <x v="0"/>
          </reference>
          <reference field="6" count="1" selected="0">
            <x v="1"/>
          </reference>
          <reference field="7" count="1" selected="0">
            <x v="0"/>
          </reference>
          <reference field="8" count="1" selected="0">
            <x v="1"/>
          </reference>
          <reference field="10" count="1" selected="0">
            <x v="19"/>
          </reference>
          <reference field="12" count="1" selected="0">
            <x v="24"/>
          </reference>
          <reference field="13" count="1">
            <x v="20"/>
          </reference>
        </references>
      </pivotArea>
    </format>
    <format dxfId="362">
      <pivotArea dataOnly="0" labelOnly="1" outline="0" fieldPosition="0">
        <references count="9">
          <reference field="0" count="1" selected="0">
            <x v="2"/>
          </reference>
          <reference field="2" count="1" selected="0">
            <x v="23"/>
          </reference>
          <reference field="3" count="1" selected="0">
            <x v="1"/>
          </reference>
          <reference field="6" count="1" selected="0">
            <x v="1"/>
          </reference>
          <reference field="7" count="1" selected="0">
            <x v="0"/>
          </reference>
          <reference field="8" count="1" selected="0">
            <x v="2"/>
          </reference>
          <reference field="10" count="1" selected="0">
            <x v="5"/>
          </reference>
          <reference field="12" count="1" selected="0">
            <x v="11"/>
          </reference>
          <reference field="13" count="1">
            <x v="9"/>
          </reference>
        </references>
      </pivotArea>
    </format>
    <format dxfId="361">
      <pivotArea dataOnly="0" labelOnly="1" outline="0" fieldPosition="0">
        <references count="9">
          <reference field="0" count="1" selected="0">
            <x v="3"/>
          </reference>
          <reference field="2" count="1" selected="0">
            <x v="3"/>
          </reference>
          <reference field="3" count="1" selected="0">
            <x v="2"/>
          </reference>
          <reference field="6" count="1" selected="0">
            <x v="7"/>
          </reference>
          <reference field="7" count="1" selected="0">
            <x v="4"/>
          </reference>
          <reference field="8" count="1" selected="0">
            <x v="4"/>
          </reference>
          <reference field="10" count="1" selected="0">
            <x v="16"/>
          </reference>
          <reference field="12" count="1" selected="0">
            <x v="23"/>
          </reference>
          <reference field="13" count="1">
            <x v="18"/>
          </reference>
        </references>
      </pivotArea>
    </format>
    <format dxfId="360">
      <pivotArea dataOnly="0" labelOnly="1" outline="0" fieldPosition="0">
        <references count="9">
          <reference field="0" count="1" selected="0">
            <x v="3"/>
          </reference>
          <reference field="2" count="1" selected="0">
            <x v="10"/>
          </reference>
          <reference field="3" count="1" selected="0">
            <x v="3"/>
          </reference>
          <reference field="6" count="1" selected="0">
            <x v="0"/>
          </reference>
          <reference field="7" count="1" selected="0">
            <x v="4"/>
          </reference>
          <reference field="8" count="1" selected="0">
            <x v="1"/>
          </reference>
          <reference field="10" count="1" selected="0">
            <x v="17"/>
          </reference>
          <reference field="12" count="1" selected="0">
            <x v="2"/>
          </reference>
          <reference field="13" count="1">
            <x v="20"/>
          </reference>
        </references>
      </pivotArea>
    </format>
    <format dxfId="359">
      <pivotArea dataOnly="0" labelOnly="1" outline="0" fieldPosition="0">
        <references count="9">
          <reference field="0" count="1" selected="0">
            <x v="3"/>
          </reference>
          <reference field="2" count="1" selected="0">
            <x v="17"/>
          </reference>
          <reference field="3" count="1" selected="0">
            <x v="3"/>
          </reference>
          <reference field="6" count="1" selected="0">
            <x v="8"/>
          </reference>
          <reference field="7" count="1" selected="0">
            <x v="3"/>
          </reference>
          <reference field="8" count="1" selected="0">
            <x v="3"/>
          </reference>
          <reference field="10" count="1" selected="0">
            <x v="9"/>
          </reference>
          <reference field="12" count="1" selected="0">
            <x v="3"/>
          </reference>
          <reference field="13" count="1">
            <x v="1"/>
          </reference>
        </references>
      </pivotArea>
    </format>
    <format dxfId="358">
      <pivotArea dataOnly="0" labelOnly="1" outline="0" fieldPosition="0">
        <references count="9">
          <reference field="0" count="1" selected="0">
            <x v="3"/>
          </reference>
          <reference field="2" count="1" selected="0">
            <x v="24"/>
          </reference>
          <reference field="3" count="1" selected="0">
            <x v="3"/>
          </reference>
          <reference field="6" count="1" selected="0">
            <x v="8"/>
          </reference>
          <reference field="7" count="1" selected="0">
            <x v="2"/>
          </reference>
          <reference field="8" count="1" selected="0">
            <x v="2"/>
          </reference>
          <reference field="10" count="1" selected="0">
            <x v="14"/>
          </reference>
          <reference field="12" count="1" selected="0">
            <x v="15"/>
          </reference>
          <reference field="13" count="1">
            <x v="11"/>
          </reference>
        </references>
      </pivotArea>
    </format>
    <format dxfId="357">
      <pivotArea dataOnly="0" labelOnly="1" outline="0" fieldPosition="0">
        <references count="9">
          <reference field="0" count="1" selected="0">
            <x v="4"/>
          </reference>
          <reference field="2" count="1" selected="0">
            <x v="4"/>
          </reference>
          <reference field="3" count="1" selected="0">
            <x v="3"/>
          </reference>
          <reference field="6" count="1" selected="0">
            <x v="2"/>
          </reference>
          <reference field="7" count="1" selected="0">
            <x v="2"/>
          </reference>
          <reference field="8" count="1" selected="0">
            <x v="2"/>
          </reference>
          <reference field="10" count="1" selected="0">
            <x v="13"/>
          </reference>
          <reference field="12" count="1" selected="0">
            <x v="16"/>
          </reference>
          <reference field="13" count="1">
            <x v="12"/>
          </reference>
        </references>
      </pivotArea>
    </format>
    <format dxfId="356">
      <pivotArea dataOnly="0" labelOnly="1" outline="0" fieldPosition="0">
        <references count="9">
          <reference field="0" count="1" selected="0">
            <x v="4"/>
          </reference>
          <reference field="2" count="1" selected="0">
            <x v="11"/>
          </reference>
          <reference field="3" count="1" selected="0">
            <x v="0"/>
          </reference>
          <reference field="6" count="1" selected="0">
            <x v="1"/>
          </reference>
          <reference field="7" count="1" selected="0">
            <x v="0"/>
          </reference>
          <reference field="8" count="1" selected="0">
            <x v="4"/>
          </reference>
          <reference field="10" count="1" selected="0">
            <x v="4"/>
          </reference>
          <reference field="12" count="1" selected="0">
            <x v="19"/>
          </reference>
          <reference field="13" count="1">
            <x v="14"/>
          </reference>
        </references>
      </pivotArea>
    </format>
    <format dxfId="355">
      <pivotArea dataOnly="0" labelOnly="1" outline="0" fieldPosition="0">
        <references count="9">
          <reference field="0" count="1" selected="0">
            <x v="4"/>
          </reference>
          <reference field="2" count="1" selected="0">
            <x v="18"/>
          </reference>
          <reference field="3" count="1" selected="0">
            <x v="3"/>
          </reference>
          <reference field="6" count="1" selected="0">
            <x v="8"/>
          </reference>
          <reference field="7" count="1" selected="0">
            <x v="3"/>
          </reference>
          <reference field="8" count="1" selected="0">
            <x v="5"/>
          </reference>
          <reference field="10" count="1" selected="0">
            <x v="7"/>
          </reference>
          <reference field="12" count="1" selected="0">
            <x v="6"/>
          </reference>
          <reference field="13" count="1">
            <x v="4"/>
          </reference>
        </references>
      </pivotArea>
    </format>
    <format dxfId="354">
      <pivotArea dataOnly="0" labelOnly="1" outline="0" fieldPosition="0">
        <references count="9">
          <reference field="0" count="1" selected="0">
            <x v="4"/>
          </reference>
          <reference field="2" count="1" selected="0">
            <x v="25"/>
          </reference>
          <reference field="3" count="1" selected="0">
            <x v="1"/>
          </reference>
          <reference field="6" count="1" selected="0">
            <x v="0"/>
          </reference>
          <reference field="7" count="1" selected="0">
            <x v="4"/>
          </reference>
          <reference field="8" count="1" selected="0">
            <x v="3"/>
          </reference>
          <reference field="10" count="1" selected="0">
            <x v="6"/>
          </reference>
          <reference field="12" count="1" selected="0">
            <x v="21"/>
          </reference>
          <reference field="13" count="1">
            <x v="16"/>
          </reference>
        </references>
      </pivotArea>
    </format>
    <format dxfId="353">
      <pivotArea dataOnly="0" labelOnly="1" outline="0" fieldPosition="0">
        <references count="9">
          <reference field="0" count="1" selected="0">
            <x v="5"/>
          </reference>
          <reference field="2" count="1" selected="0">
            <x v="5"/>
          </reference>
          <reference field="3" count="1" selected="0">
            <x v="2"/>
          </reference>
          <reference field="6" count="1" selected="0">
            <x v="5"/>
          </reference>
          <reference field="7" count="1" selected="0">
            <x v="3"/>
          </reference>
          <reference field="8" count="1" selected="0">
            <x v="5"/>
          </reference>
          <reference field="10" count="1" selected="0">
            <x v="18"/>
          </reference>
          <reference field="12" count="1" selected="0">
            <x v="0"/>
          </reference>
          <reference field="13" count="1">
            <x v="0"/>
          </reference>
        </references>
      </pivotArea>
    </format>
    <format dxfId="352">
      <pivotArea dataOnly="0" labelOnly="1" outline="0" fieldPosition="0">
        <references count="9">
          <reference field="0" count="1" selected="0">
            <x v="5"/>
          </reference>
          <reference field="2" count="1" selected="0">
            <x v="12"/>
          </reference>
          <reference field="3" count="1" selected="0">
            <x v="2"/>
          </reference>
          <reference field="6" count="1" selected="0">
            <x v="3"/>
          </reference>
          <reference field="7" count="1" selected="0">
            <x v="1"/>
          </reference>
          <reference field="8" count="1" selected="0">
            <x v="1"/>
          </reference>
          <reference field="10" count="1" selected="0">
            <x v="5"/>
          </reference>
          <reference field="12" count="1" selected="0">
            <x v="13"/>
          </reference>
          <reference field="13" count="1">
            <x v="20"/>
          </reference>
        </references>
      </pivotArea>
    </format>
    <format dxfId="351">
      <pivotArea dataOnly="0" labelOnly="1" outline="0" fieldPosition="0">
        <references count="9">
          <reference field="0" count="1" selected="0">
            <x v="5"/>
          </reference>
          <reference field="2" count="1" selected="0">
            <x v="19"/>
          </reference>
          <reference field="3" count="1" selected="0">
            <x v="1"/>
          </reference>
          <reference field="6" count="1" selected="0">
            <x v="0"/>
          </reference>
          <reference field="7" count="1" selected="0">
            <x v="4"/>
          </reference>
          <reference field="8" count="1" selected="0">
            <x v="4"/>
          </reference>
          <reference field="10" count="1" selected="0">
            <x v="16"/>
          </reference>
          <reference field="12" count="1" selected="0">
            <x v="25"/>
          </reference>
          <reference field="13" count="1">
            <x v="19"/>
          </reference>
        </references>
      </pivotArea>
    </format>
    <format dxfId="350">
      <pivotArea dataOnly="0" labelOnly="1" outline="0" fieldPosition="0">
        <references count="9">
          <reference field="0" count="1" selected="0">
            <x v="5"/>
          </reference>
          <reference field="2" count="1" selected="0">
            <x v="26"/>
          </reference>
          <reference field="3" count="1" selected="0">
            <x v="3"/>
          </reference>
          <reference field="6" count="1" selected="0">
            <x v="3"/>
          </reference>
          <reference field="7" count="1" selected="0">
            <x v="1"/>
          </reference>
          <reference field="8" count="1" selected="0">
            <x v="2"/>
          </reference>
          <reference field="10" count="1" selected="0">
            <x v="17"/>
          </reference>
          <reference field="12" count="1" selected="0">
            <x v="22"/>
          </reference>
          <reference field="13" count="1">
            <x v="17"/>
          </reference>
        </references>
      </pivotArea>
    </format>
    <format dxfId="349">
      <pivotArea dataOnly="0" labelOnly="1" outline="0" fieldPosition="0">
        <references count="9">
          <reference field="0" count="1" selected="0">
            <x v="6"/>
          </reference>
          <reference field="2" count="1" selected="0">
            <x v="6"/>
          </reference>
          <reference field="3" count="1" selected="0">
            <x v="2"/>
          </reference>
          <reference field="6" count="1" selected="0">
            <x v="1"/>
          </reference>
          <reference field="7" count="1" selected="0">
            <x v="0"/>
          </reference>
          <reference field="8" count="1" selected="0">
            <x v="4"/>
          </reference>
          <reference field="10" count="1" selected="0">
            <x v="9"/>
          </reference>
          <reference field="12" count="1" selected="0">
            <x v="20"/>
          </reference>
          <reference field="13" count="1">
            <x v="15"/>
          </reference>
        </references>
      </pivotArea>
    </format>
    <format dxfId="348">
      <pivotArea dataOnly="0" labelOnly="1" outline="0" fieldPosition="0">
        <references count="9">
          <reference field="0" count="1" selected="0">
            <x v="6"/>
          </reference>
          <reference field="2" count="1" selected="0">
            <x v="13"/>
          </reference>
          <reference field="3" count="1" selected="0">
            <x v="3"/>
          </reference>
          <reference field="6" count="1" selected="0">
            <x v="6"/>
          </reference>
          <reference field="7" count="1" selected="0">
            <x v="2"/>
          </reference>
          <reference field="8" count="1" selected="0">
            <x v="1"/>
          </reference>
          <reference field="10" count="1" selected="0">
            <x v="14"/>
          </reference>
          <reference field="12" count="1" selected="0">
            <x v="1"/>
          </reference>
          <reference field="13" count="1">
            <x v="20"/>
          </reference>
        </references>
      </pivotArea>
    </format>
    <format dxfId="347">
      <pivotArea dataOnly="0" labelOnly="1" outline="0" fieldPosition="0">
        <references count="9">
          <reference field="0" count="1" selected="0">
            <x v="6"/>
          </reference>
          <reference field="2" count="1" selected="0">
            <x v="20"/>
          </reference>
          <reference field="3" count="1" selected="0">
            <x v="0"/>
          </reference>
          <reference field="6" count="1" selected="0">
            <x v="5"/>
          </reference>
          <reference field="7" count="1" selected="0">
            <x v="2"/>
          </reference>
          <reference field="8" count="1" selected="0">
            <x v="0"/>
          </reference>
          <reference field="10" count="1" selected="0">
            <x v="0"/>
          </reference>
          <reference field="12" count="1" selected="0">
            <x v="8"/>
          </reference>
          <reference field="13" count="1">
            <x v="6"/>
          </reference>
        </references>
      </pivotArea>
    </format>
    <format dxfId="346">
      <pivotArea dataOnly="0" labelOnly="1" outline="0" fieldPosition="0">
        <references count="9">
          <reference field="0" count="1" selected="0">
            <x v="6"/>
          </reference>
          <reference field="2" count="1" selected="0">
            <x v="27"/>
          </reference>
          <reference field="3" count="1" selected="0">
            <x v="2"/>
          </reference>
          <reference field="6" count="1" selected="0">
            <x v="8"/>
          </reference>
          <reference field="7" count="1" selected="0">
            <x v="3"/>
          </reference>
          <reference field="8" count="1" selected="0">
            <x v="1"/>
          </reference>
          <reference field="10" count="1" selected="0">
            <x v="12"/>
          </reference>
          <reference field="12" count="1" selected="0">
            <x v="12"/>
          </reference>
          <reference field="13" count="1">
            <x v="20"/>
          </reference>
        </references>
      </pivotArea>
    </format>
    <format dxfId="345">
      <pivotArea type="all" dataOnly="0" outline="0" fieldPosition="0"/>
    </format>
    <format dxfId="344">
      <pivotArea type="all" dataOnly="0" outline="0" fieldPosition="0"/>
    </format>
    <format dxfId="343">
      <pivotArea field="0" type="button" dataOnly="0" labelOnly="1" outline="0" axis="axisRow" fieldPosition="0"/>
    </format>
    <format dxfId="342">
      <pivotArea field="2" type="button" dataOnly="0" labelOnly="1" outline="0" axis="axisRow" fieldPosition="1"/>
    </format>
    <format dxfId="341">
      <pivotArea field="3" type="button" dataOnly="0" labelOnly="1" outline="0" axis="axisRow" fieldPosition="2"/>
    </format>
    <format dxfId="340">
      <pivotArea field="5" type="button" dataOnly="0" labelOnly="1" outline="0" axis="axisRow" fieldPosition="3"/>
    </format>
    <format dxfId="339">
      <pivotArea field="6" type="button" dataOnly="0" labelOnly="1" outline="0" axis="axisRow" fieldPosition="4"/>
    </format>
    <format dxfId="338">
      <pivotArea field="7" type="button" dataOnly="0" labelOnly="1" outline="0" axis="axisRow" fieldPosition="5"/>
    </format>
    <format dxfId="337">
      <pivotArea field="8" type="button" dataOnly="0" labelOnly="1" outline="0" axis="axisRow" fieldPosition="6"/>
    </format>
    <format dxfId="336">
      <pivotArea field="10" type="button" dataOnly="0" labelOnly="1" outline="0" axis="axisRow" fieldPosition="7"/>
    </format>
    <format dxfId="335">
      <pivotArea field="12" type="button" dataOnly="0" labelOnly="1" outline="0" axis="axisRow" fieldPosition="9"/>
    </format>
    <format dxfId="334">
      <pivotArea field="13" type="button" dataOnly="0" labelOnly="1" outline="0" axis="axisRow" fieldPosition="10"/>
    </format>
    <format dxfId="333">
      <pivotArea dataOnly="0" labelOnly="1" outline="0" fieldPosition="0">
        <references count="1">
          <reference field="4294967294" count="3">
            <x v="0"/>
            <x v="1"/>
            <x v="2"/>
          </reference>
        </references>
      </pivotArea>
    </format>
    <format dxfId="332">
      <pivotArea field="0" type="button" dataOnly="0" labelOnly="1" outline="0" axis="axisRow" fieldPosition="0"/>
    </format>
    <format dxfId="331">
      <pivotArea field="2" type="button" dataOnly="0" labelOnly="1" outline="0" axis="axisRow" fieldPosition="1"/>
    </format>
    <format dxfId="330">
      <pivotArea field="3" type="button" dataOnly="0" labelOnly="1" outline="0" axis="axisRow" fieldPosition="2"/>
    </format>
    <format dxfId="329">
      <pivotArea field="5" type="button" dataOnly="0" labelOnly="1" outline="0" axis="axisRow" fieldPosition="3"/>
    </format>
    <format dxfId="328">
      <pivotArea field="6" type="button" dataOnly="0" labelOnly="1" outline="0" axis="axisRow" fieldPosition="4"/>
    </format>
    <format dxfId="327">
      <pivotArea field="7" type="button" dataOnly="0" labelOnly="1" outline="0" axis="axisRow" fieldPosition="5"/>
    </format>
    <format dxfId="326">
      <pivotArea field="8" type="button" dataOnly="0" labelOnly="1" outline="0" axis="axisRow" fieldPosition="6"/>
    </format>
    <format dxfId="325">
      <pivotArea field="10" type="button" dataOnly="0" labelOnly="1" outline="0" axis="axisRow" fieldPosition="7"/>
    </format>
    <format dxfId="324">
      <pivotArea field="12" type="button" dataOnly="0" labelOnly="1" outline="0" axis="axisRow" fieldPosition="9"/>
    </format>
    <format dxfId="323">
      <pivotArea field="13" type="button" dataOnly="0" labelOnly="1" outline="0" axis="axisRow" fieldPosition="10"/>
    </format>
    <format dxfId="322">
      <pivotArea dataOnly="0" labelOnly="1" outline="0" fieldPosition="0">
        <references count="1">
          <reference field="4294967294" count="3">
            <x v="0"/>
            <x v="1"/>
            <x v="2"/>
          </reference>
        </references>
      </pivotArea>
    </format>
    <format dxfId="321">
      <pivotArea field="11" type="button" dataOnly="0" labelOnly="1" outline="0" axis="axisRow" fieldPosition="8"/>
    </format>
    <format dxfId="320">
      <pivotArea field="11" type="button" dataOnly="0" labelOnly="1" outline="0" axis="axisRow" fieldPosition="8"/>
    </format>
    <format dxfId="319">
      <pivotArea field="11" type="button" dataOnly="0" labelOnly="1" outline="0" axis="axisRow" fieldPosition="8"/>
    </format>
    <format dxfId="318">
      <pivotArea dataOnly="0" labelOnly="1" outline="0" fieldPosition="0">
        <references count="8">
          <reference field="0" count="1" selected="0">
            <x v="0"/>
          </reference>
          <reference field="2" count="1" selected="0">
            <x v="7"/>
          </reference>
          <reference field="3" count="1" selected="0">
            <x v="3"/>
          </reference>
          <reference field="5" count="1" selected="0">
            <x v="3"/>
          </reference>
          <reference field="6" count="1" selected="0">
            <x v="8"/>
          </reference>
          <reference field="7" count="1" selected="0">
            <x v="3"/>
          </reference>
          <reference field="8" count="1" selected="0">
            <x v="2"/>
          </reference>
          <reference field="10" count="1">
            <x v="23"/>
          </reference>
        </references>
      </pivotArea>
    </format>
    <format dxfId="317">
      <pivotArea dataOnly="0" labelOnly="1" outline="0" fieldPosition="0">
        <references count="9">
          <reference field="0" count="1" selected="0">
            <x v="0"/>
          </reference>
          <reference field="2" count="1" selected="0">
            <x v="7"/>
          </reference>
          <reference field="3" count="1" selected="0">
            <x v="3"/>
          </reference>
          <reference field="5" count="1" selected="0">
            <x v="3"/>
          </reference>
          <reference field="6" count="1" selected="0">
            <x v="8"/>
          </reference>
          <reference field="7" count="1" selected="0">
            <x v="3"/>
          </reference>
          <reference field="8" count="1" selected="0">
            <x v="2"/>
          </reference>
          <reference field="10" count="1" selected="0">
            <x v="23"/>
          </reference>
          <reference field="11" count="1">
            <x v="3"/>
          </reference>
        </references>
      </pivotArea>
    </format>
    <format dxfId="316">
      <pivotArea dataOnly="0" labelOnly="1" outline="0" fieldPosition="0">
        <references count="9">
          <reference field="0" count="1" selected="0">
            <x v="0"/>
          </reference>
          <reference field="2" count="1" selected="0">
            <x v="14"/>
          </reference>
          <reference field="3" count="1" selected="0">
            <x v="0"/>
          </reference>
          <reference field="5" count="1" selected="0">
            <x v="3"/>
          </reference>
          <reference field="6" count="1" selected="0">
            <x v="5"/>
          </reference>
          <reference field="7" count="1" selected="0">
            <x v="3"/>
          </reference>
          <reference field="8" count="1" selected="0">
            <x v="4"/>
          </reference>
          <reference field="10" count="1" selected="0">
            <x v="24"/>
          </reference>
          <reference field="11" count="1">
            <x v="0"/>
          </reference>
        </references>
      </pivotArea>
    </format>
    <format dxfId="315">
      <pivotArea dataOnly="0" labelOnly="1" outline="0" fieldPosition="0">
        <references count="9">
          <reference field="0" count="1" selected="0">
            <x v="0"/>
          </reference>
          <reference field="2" count="1" selected="0">
            <x v="21"/>
          </reference>
          <reference field="3" count="1" selected="0">
            <x v="1"/>
          </reference>
          <reference field="5" count="1" selected="0">
            <x v="4"/>
          </reference>
          <reference field="6" count="1" selected="0">
            <x v="7"/>
          </reference>
          <reference field="7" count="1" selected="0">
            <x v="4"/>
          </reference>
          <reference field="8" count="1" selected="0">
            <x v="5"/>
          </reference>
          <reference field="10" count="1" selected="0">
            <x v="25"/>
          </reference>
          <reference field="11" count="1">
            <x v="26"/>
          </reference>
        </references>
      </pivotArea>
    </format>
    <format dxfId="314">
      <pivotArea dataOnly="0" labelOnly="1" outline="0" fieldPosition="0">
        <references count="9">
          <reference field="0" count="1" selected="0">
            <x v="1"/>
          </reference>
          <reference field="2" count="1" selected="0">
            <x v="1"/>
          </reference>
          <reference field="3" count="1" selected="0">
            <x v="3"/>
          </reference>
          <reference field="5" count="1" selected="0">
            <x v="1"/>
          </reference>
          <reference field="6" count="1" selected="0">
            <x v="3"/>
          </reference>
          <reference field="7" count="1" selected="0">
            <x v="1"/>
          </reference>
          <reference field="8" count="1" selected="0">
            <x v="4"/>
          </reference>
          <reference field="10" count="1" selected="0">
            <x v="26"/>
          </reference>
          <reference field="11" count="1">
            <x v="26"/>
          </reference>
        </references>
      </pivotArea>
    </format>
    <format dxfId="313">
      <pivotArea dataOnly="0" labelOnly="1" outline="0" fieldPosition="0">
        <references count="9">
          <reference field="0" count="1" selected="0">
            <x v="1"/>
          </reference>
          <reference field="2" count="1" selected="0">
            <x v="8"/>
          </reference>
          <reference field="3" count="1" selected="0">
            <x v="1"/>
          </reference>
          <reference field="5" count="1" selected="0">
            <x v="0"/>
          </reference>
          <reference field="6" count="1" selected="0">
            <x v="1"/>
          </reference>
          <reference field="7" count="1" selected="0">
            <x v="0"/>
          </reference>
          <reference field="8" count="1" selected="0">
            <x v="1"/>
          </reference>
          <reference field="10" count="1" selected="0">
            <x v="27"/>
          </reference>
          <reference field="11" count="1">
            <x v="6"/>
          </reference>
        </references>
      </pivotArea>
    </format>
    <format dxfId="312">
      <pivotArea dataOnly="0" labelOnly="1" outline="0" fieldPosition="0">
        <references count="9">
          <reference field="0" count="1" selected="0">
            <x v="1"/>
          </reference>
          <reference field="2" count="1" selected="0">
            <x v="22"/>
          </reference>
          <reference field="3" count="1" selected="0">
            <x v="2"/>
          </reference>
          <reference field="5" count="1" selected="0">
            <x v="2"/>
          </reference>
          <reference field="6" count="1" selected="0">
            <x v="2"/>
          </reference>
          <reference field="7" count="1" selected="0">
            <x v="2"/>
          </reference>
          <reference field="8" count="1" selected="0">
            <x v="2"/>
          </reference>
          <reference field="10" count="1" selected="0">
            <x v="22"/>
          </reference>
          <reference field="11" count="1">
            <x v="6"/>
          </reference>
        </references>
      </pivotArea>
    </format>
    <format dxfId="311">
      <pivotArea dataOnly="0" labelOnly="1" outline="0" fieldPosition="0">
        <references count="9">
          <reference field="0" count="1" selected="0">
            <x v="2"/>
          </reference>
          <reference field="2" count="1" selected="0">
            <x v="2"/>
          </reference>
          <reference field="3" count="1" selected="0">
            <x v="2"/>
          </reference>
          <reference field="5" count="1" selected="0">
            <x v="1"/>
          </reference>
          <reference field="6" count="1" selected="0">
            <x v="3"/>
          </reference>
          <reference field="7" count="1" selected="0">
            <x v="1"/>
          </reference>
          <reference field="8" count="1" selected="0">
            <x v="5"/>
          </reference>
          <reference field="10" count="1" selected="0">
            <x v="29"/>
          </reference>
          <reference field="11" count="1">
            <x v="27"/>
          </reference>
        </references>
      </pivotArea>
    </format>
    <format dxfId="310">
      <pivotArea dataOnly="0" labelOnly="1" outline="0" fieldPosition="0">
        <references count="9">
          <reference field="0" count="1" selected="0">
            <x v="2"/>
          </reference>
          <reference field="2" count="1" selected="0">
            <x v="9"/>
          </reference>
          <reference field="3" count="1" selected="0">
            <x v="3"/>
          </reference>
          <reference field="5" count="1" selected="0">
            <x v="2"/>
          </reference>
          <reference field="6" count="1" selected="0">
            <x v="4"/>
          </reference>
          <reference field="7" count="1" selected="0">
            <x v="2"/>
          </reference>
          <reference field="8" count="1" selected="0">
            <x v="1"/>
          </reference>
          <reference field="10" count="1" selected="0">
            <x v="30"/>
          </reference>
          <reference field="11" count="1">
            <x v="0"/>
          </reference>
        </references>
      </pivotArea>
    </format>
    <format dxfId="309">
      <pivotArea dataOnly="0" labelOnly="1" outline="0" fieldPosition="0">
        <references count="9">
          <reference field="0" count="1" selected="0">
            <x v="2"/>
          </reference>
          <reference field="2" count="1" selected="0">
            <x v="16"/>
          </reference>
          <reference field="3" count="1" selected="0">
            <x v="0"/>
          </reference>
          <reference field="5" count="1" selected="0">
            <x v="0"/>
          </reference>
          <reference field="6" count="1" selected="0">
            <x v="1"/>
          </reference>
          <reference field="7" count="1" selected="0">
            <x v="0"/>
          </reference>
          <reference field="8" count="1" selected="0">
            <x v="1"/>
          </reference>
          <reference field="10" count="1" selected="0">
            <x v="22"/>
          </reference>
          <reference field="11" count="1">
            <x v="3"/>
          </reference>
        </references>
      </pivotArea>
    </format>
    <format dxfId="308">
      <pivotArea dataOnly="0" labelOnly="1" outline="0" fieldPosition="0">
        <references count="9">
          <reference field="0" count="1" selected="0">
            <x v="2"/>
          </reference>
          <reference field="2" count="1" selected="0">
            <x v="23"/>
          </reference>
          <reference field="3" count="1" selected="0">
            <x v="1"/>
          </reference>
          <reference field="5" count="1" selected="0">
            <x v="0"/>
          </reference>
          <reference field="6" count="1" selected="0">
            <x v="1"/>
          </reference>
          <reference field="7" count="1" selected="0">
            <x v="0"/>
          </reference>
          <reference field="8" count="1" selected="0">
            <x v="2"/>
          </reference>
          <reference field="10" count="1" selected="0">
            <x v="31"/>
          </reference>
          <reference field="11" count="1">
            <x v="19"/>
          </reference>
        </references>
      </pivotArea>
    </format>
    <format dxfId="307">
      <pivotArea dataOnly="0" labelOnly="1" outline="0" fieldPosition="0">
        <references count="9">
          <reference field="0" count="1" selected="0">
            <x v="3"/>
          </reference>
          <reference field="2" count="1" selected="0">
            <x v="10"/>
          </reference>
          <reference field="3" count="1" selected="0">
            <x v="3"/>
          </reference>
          <reference field="5" count="1" selected="0">
            <x v="4"/>
          </reference>
          <reference field="6" count="1" selected="0">
            <x v="0"/>
          </reference>
          <reference field="7" count="1" selected="0">
            <x v="4"/>
          </reference>
          <reference field="8" count="1" selected="0">
            <x v="1"/>
          </reference>
          <reference field="10" count="1" selected="0">
            <x v="32"/>
          </reference>
          <reference field="11" count="1">
            <x v="2"/>
          </reference>
        </references>
      </pivotArea>
    </format>
    <format dxfId="306">
      <pivotArea dataOnly="0" labelOnly="1" outline="0" fieldPosition="0">
        <references count="9">
          <reference field="0" count="1" selected="0">
            <x v="3"/>
          </reference>
          <reference field="2" count="1" selected="0">
            <x v="17"/>
          </reference>
          <reference field="3" count="1" selected="0">
            <x v="3"/>
          </reference>
          <reference field="5" count="1" selected="0">
            <x v="3"/>
          </reference>
          <reference field="6" count="1" selected="0">
            <x v="8"/>
          </reference>
          <reference field="7" count="1" selected="0">
            <x v="3"/>
          </reference>
          <reference field="8" count="1" selected="0">
            <x v="3"/>
          </reference>
          <reference field="10" count="1" selected="0">
            <x v="23"/>
          </reference>
          <reference field="11" count="1">
            <x v="14"/>
          </reference>
        </references>
      </pivotArea>
    </format>
    <format dxfId="305">
      <pivotArea dataOnly="0" labelOnly="1" outline="0" fieldPosition="0">
        <references count="9">
          <reference field="0" count="1" selected="0">
            <x v="3"/>
          </reference>
          <reference field="2" count="1" selected="0">
            <x v="24"/>
          </reference>
          <reference field="3" count="1" selected="0">
            <x v="3"/>
          </reference>
          <reference field="5" count="1" selected="0">
            <x v="2"/>
          </reference>
          <reference field="6" count="1" selected="0">
            <x v="8"/>
          </reference>
          <reference field="7" count="1" selected="0">
            <x v="2"/>
          </reference>
          <reference field="8" count="1" selected="0">
            <x v="2"/>
          </reference>
          <reference field="10" count="1" selected="0">
            <x v="28"/>
          </reference>
          <reference field="11" count="1">
            <x v="20"/>
          </reference>
        </references>
      </pivotArea>
    </format>
    <format dxfId="304">
      <pivotArea dataOnly="0" labelOnly="1" outline="0" fieldPosition="0">
        <references count="9">
          <reference field="0" count="1" selected="0">
            <x v="4"/>
          </reference>
          <reference field="2" count="1" selected="0">
            <x v="4"/>
          </reference>
          <reference field="3" count="1" selected="0">
            <x v="3"/>
          </reference>
          <reference field="5" count="1" selected="0">
            <x v="2"/>
          </reference>
          <reference field="6" count="1" selected="0">
            <x v="2"/>
          </reference>
          <reference field="7" count="1" selected="0">
            <x v="2"/>
          </reference>
          <reference field="8" count="1" selected="0">
            <x v="2"/>
          </reference>
          <reference field="10" count="1" selected="0">
            <x v="33"/>
          </reference>
          <reference field="11" count="1">
            <x v="16"/>
          </reference>
        </references>
      </pivotArea>
    </format>
    <format dxfId="303">
      <pivotArea dataOnly="0" labelOnly="1" outline="0" fieldPosition="0">
        <references count="9">
          <reference field="0" count="1" selected="0">
            <x v="4"/>
          </reference>
          <reference field="2" count="1" selected="0">
            <x v="11"/>
          </reference>
          <reference field="3" count="1" selected="0">
            <x v="0"/>
          </reference>
          <reference field="5" count="1" selected="0">
            <x v="0"/>
          </reference>
          <reference field="6" count="1" selected="0">
            <x v="1"/>
          </reference>
          <reference field="7" count="1" selected="0">
            <x v="0"/>
          </reference>
          <reference field="8" count="1" selected="0">
            <x v="4"/>
          </reference>
          <reference field="10" count="1" selected="0">
            <x v="34"/>
          </reference>
          <reference field="11" count="1">
            <x v="12"/>
          </reference>
        </references>
      </pivotArea>
    </format>
    <format dxfId="302">
      <pivotArea dataOnly="0" labelOnly="1" outline="0" fieldPosition="0">
        <references count="9">
          <reference field="0" count="1" selected="0">
            <x v="4"/>
          </reference>
          <reference field="2" count="1" selected="0">
            <x v="18"/>
          </reference>
          <reference field="3" count="1" selected="0">
            <x v="3"/>
          </reference>
          <reference field="5" count="1" selected="0">
            <x v="3"/>
          </reference>
          <reference field="6" count="1" selected="0">
            <x v="8"/>
          </reference>
          <reference field="7" count="1" selected="0">
            <x v="3"/>
          </reference>
          <reference field="8" count="1" selected="0">
            <x v="5"/>
          </reference>
          <reference field="10" count="1" selected="0">
            <x v="35"/>
          </reference>
          <reference field="11" count="1">
            <x v="28"/>
          </reference>
        </references>
      </pivotArea>
    </format>
    <format dxfId="301">
      <pivotArea dataOnly="0" labelOnly="1" outline="0" fieldPosition="0">
        <references count="9">
          <reference field="0" count="1" selected="0">
            <x v="4"/>
          </reference>
          <reference field="2" count="1" selected="0">
            <x v="25"/>
          </reference>
          <reference field="3" count="1" selected="0">
            <x v="1"/>
          </reference>
          <reference field="5" count="1" selected="0">
            <x v="4"/>
          </reference>
          <reference field="6" count="1" selected="0">
            <x v="0"/>
          </reference>
          <reference field="7" count="1" selected="0">
            <x v="4"/>
          </reference>
          <reference field="8" count="1" selected="0">
            <x v="3"/>
          </reference>
          <reference field="10" count="1" selected="0">
            <x v="36"/>
          </reference>
          <reference field="11" count="1">
            <x v="15"/>
          </reference>
        </references>
      </pivotArea>
    </format>
    <format dxfId="300">
      <pivotArea dataOnly="0" labelOnly="1" outline="0" fieldPosition="0">
        <references count="9">
          <reference field="0" count="1" selected="0">
            <x v="5"/>
          </reference>
          <reference field="2" count="1" selected="0">
            <x v="5"/>
          </reference>
          <reference field="3" count="1" selected="0">
            <x v="2"/>
          </reference>
          <reference field="5" count="1" selected="0">
            <x v="3"/>
          </reference>
          <reference field="6" count="1" selected="0">
            <x v="5"/>
          </reference>
          <reference field="7" count="1" selected="0">
            <x v="3"/>
          </reference>
          <reference field="8" count="1" selected="0">
            <x v="5"/>
          </reference>
          <reference field="10" count="1" selected="0">
            <x v="37"/>
          </reference>
          <reference field="11" count="1">
            <x v="24"/>
          </reference>
        </references>
      </pivotArea>
    </format>
    <format dxfId="299">
      <pivotArea dataOnly="0" labelOnly="1" outline="0" fieldPosition="0">
        <references count="9">
          <reference field="0" count="1" selected="0">
            <x v="5"/>
          </reference>
          <reference field="2" count="1" selected="0">
            <x v="12"/>
          </reference>
          <reference field="3" count="1" selected="0">
            <x v="2"/>
          </reference>
          <reference field="5" count="1" selected="0">
            <x v="1"/>
          </reference>
          <reference field="6" count="1" selected="0">
            <x v="3"/>
          </reference>
          <reference field="7" count="1" selected="0">
            <x v="1"/>
          </reference>
          <reference field="8" count="1" selected="0">
            <x v="1"/>
          </reference>
          <reference field="10" count="1" selected="0">
            <x v="38"/>
          </reference>
          <reference field="11" count="1">
            <x v="18"/>
          </reference>
        </references>
      </pivotArea>
    </format>
    <format dxfId="298">
      <pivotArea dataOnly="0" labelOnly="1" outline="0" fieldPosition="0">
        <references count="9">
          <reference field="0" count="1" selected="0">
            <x v="5"/>
          </reference>
          <reference field="2" count="1" selected="0">
            <x v="26"/>
          </reference>
          <reference field="3" count="1" selected="0">
            <x v="3"/>
          </reference>
          <reference field="5" count="1" selected="0">
            <x v="1"/>
          </reference>
          <reference field="6" count="1" selected="0">
            <x v="3"/>
          </reference>
          <reference field="7" count="1" selected="0">
            <x v="1"/>
          </reference>
          <reference field="8" count="1" selected="0">
            <x v="2"/>
          </reference>
          <reference field="10" count="1" selected="0">
            <x v="32"/>
          </reference>
          <reference field="11" count="1">
            <x v="13"/>
          </reference>
        </references>
      </pivotArea>
    </format>
    <format dxfId="297">
      <pivotArea dataOnly="0" labelOnly="1" outline="0" fieldPosition="0">
        <references count="9">
          <reference field="0" count="1" selected="0">
            <x v="6"/>
          </reference>
          <reference field="2" count="1" selected="0">
            <x v="6"/>
          </reference>
          <reference field="3" count="1" selected="0">
            <x v="2"/>
          </reference>
          <reference field="5" count="1" selected="0">
            <x v="0"/>
          </reference>
          <reference field="6" count="1" selected="0">
            <x v="1"/>
          </reference>
          <reference field="7" count="1" selected="0">
            <x v="0"/>
          </reference>
          <reference field="8" count="1" selected="0">
            <x v="4"/>
          </reference>
          <reference field="10" count="1" selected="0">
            <x v="40"/>
          </reference>
          <reference field="11" count="1">
            <x v="8"/>
          </reference>
        </references>
      </pivotArea>
    </format>
    <format dxfId="296">
      <pivotArea dataOnly="0" labelOnly="1" outline="0" fieldPosition="0">
        <references count="9">
          <reference field="0" count="1" selected="0">
            <x v="6"/>
          </reference>
          <reference field="2" count="1" selected="0">
            <x v="13"/>
          </reference>
          <reference field="3" count="1" selected="0">
            <x v="3"/>
          </reference>
          <reference field="5" count="1" selected="0">
            <x v="2"/>
          </reference>
          <reference field="6" count="1" selected="0">
            <x v="6"/>
          </reference>
          <reference field="7" count="1" selected="0">
            <x v="2"/>
          </reference>
          <reference field="8" count="1" selected="0">
            <x v="1"/>
          </reference>
          <reference field="10" count="1" selected="0">
            <x v="28"/>
          </reference>
          <reference field="11" count="1">
            <x v="9"/>
          </reference>
        </references>
      </pivotArea>
    </format>
    <format dxfId="295">
      <pivotArea dataOnly="0" labelOnly="1" outline="0" fieldPosition="0">
        <references count="9">
          <reference field="0" count="1" selected="0">
            <x v="6"/>
          </reference>
          <reference field="2" count="1" selected="0">
            <x v="20"/>
          </reference>
          <reference field="3" count="1" selected="0">
            <x v="0"/>
          </reference>
          <reference field="5" count="1" selected="0">
            <x v="2"/>
          </reference>
          <reference field="6" count="1" selected="0">
            <x v="5"/>
          </reference>
          <reference field="7" count="1" selected="0">
            <x v="2"/>
          </reference>
          <reference field="8" count="1" selected="0">
            <x v="0"/>
          </reference>
          <reference field="10" count="1" selected="0">
            <x v="24"/>
          </reference>
          <reference field="11" count="1">
            <x v="23"/>
          </reference>
        </references>
      </pivotArea>
    </format>
    <format dxfId="294">
      <pivotArea dataOnly="0" labelOnly="1" outline="0" fieldPosition="0">
        <references count="9">
          <reference field="0" count="1" selected="0">
            <x v="6"/>
          </reference>
          <reference field="2" count="1" selected="0">
            <x v="27"/>
          </reference>
          <reference field="3" count="1" selected="0">
            <x v="2"/>
          </reference>
          <reference field="5" count="1" selected="0">
            <x v="3"/>
          </reference>
          <reference field="6" count="1" selected="0">
            <x v="8"/>
          </reference>
          <reference field="7" count="1" selected="0">
            <x v="3"/>
          </reference>
          <reference field="8" count="1" selected="0">
            <x v="1"/>
          </reference>
          <reference field="10" count="1" selected="0">
            <x v="41"/>
          </reference>
          <reference field="11" count="1">
            <x v="7"/>
          </reference>
        </references>
      </pivotArea>
    </format>
    <format dxfId="293">
      <pivotArea dataOnly="0" labelOnly="1" outline="0" fieldPosition="0">
        <references count="10">
          <reference field="0" count="1" selected="0">
            <x v="0"/>
          </reference>
          <reference field="2" count="1" selected="0">
            <x v="7"/>
          </reference>
          <reference field="3" count="1" selected="0">
            <x v="3"/>
          </reference>
          <reference field="5" count="1" selected="0">
            <x v="3"/>
          </reference>
          <reference field="6" count="1" selected="0">
            <x v="8"/>
          </reference>
          <reference field="7" count="1" selected="0">
            <x v="3"/>
          </reference>
          <reference field="8" count="1" selected="0">
            <x v="2"/>
          </reference>
          <reference field="10" count="1" selected="0">
            <x v="23"/>
          </reference>
          <reference field="11" count="1" selected="0">
            <x v="3"/>
          </reference>
          <reference field="12" count="1">
            <x v="71"/>
          </reference>
        </references>
      </pivotArea>
    </format>
    <format dxfId="292">
      <pivotArea dataOnly="0" labelOnly="1" outline="0" fieldPosition="0">
        <references count="10">
          <reference field="0" count="1" selected="0">
            <x v="0"/>
          </reference>
          <reference field="2" count="1" selected="0">
            <x v="14"/>
          </reference>
          <reference field="3" count="1" selected="0">
            <x v="0"/>
          </reference>
          <reference field="5" count="1" selected="0">
            <x v="3"/>
          </reference>
          <reference field="6" count="1" selected="0">
            <x v="5"/>
          </reference>
          <reference field="7" count="1" selected="0">
            <x v="3"/>
          </reference>
          <reference field="8" count="1" selected="0">
            <x v="4"/>
          </reference>
          <reference field="10" count="1" selected="0">
            <x v="24"/>
          </reference>
          <reference field="11" count="1" selected="0">
            <x v="0"/>
          </reference>
          <reference field="12" count="1">
            <x v="56"/>
          </reference>
        </references>
      </pivotArea>
    </format>
    <format dxfId="291">
      <pivotArea dataOnly="0" labelOnly="1" outline="0" fieldPosition="0">
        <references count="10">
          <reference field="0" count="1" selected="0">
            <x v="0"/>
          </reference>
          <reference field="2" count="1" selected="0">
            <x v="21"/>
          </reference>
          <reference field="3" count="1" selected="0">
            <x v="1"/>
          </reference>
          <reference field="5" count="1" selected="0">
            <x v="4"/>
          </reference>
          <reference field="6" count="1" selected="0">
            <x v="7"/>
          </reference>
          <reference field="7" count="1" selected="0">
            <x v="4"/>
          </reference>
          <reference field="8" count="1" selected="0">
            <x v="5"/>
          </reference>
          <reference field="10" count="1" selected="0">
            <x v="25"/>
          </reference>
          <reference field="11" count="1" selected="0">
            <x v="26"/>
          </reference>
          <reference field="12" count="1">
            <x v="57"/>
          </reference>
        </references>
      </pivotArea>
    </format>
    <format dxfId="290">
      <pivotArea dataOnly="0" labelOnly="1" outline="0" fieldPosition="0">
        <references count="10">
          <reference field="0" count="1" selected="0">
            <x v="1"/>
          </reference>
          <reference field="2" count="1" selected="0">
            <x v="1"/>
          </reference>
          <reference field="3" count="1" selected="0">
            <x v="3"/>
          </reference>
          <reference field="5" count="1" selected="0">
            <x v="1"/>
          </reference>
          <reference field="6" count="1" selected="0">
            <x v="3"/>
          </reference>
          <reference field="7" count="1" selected="0">
            <x v="1"/>
          </reference>
          <reference field="8" count="1" selected="0">
            <x v="4"/>
          </reference>
          <reference field="10" count="1" selected="0">
            <x v="26"/>
          </reference>
          <reference field="11" count="1" selected="0">
            <x v="26"/>
          </reference>
          <reference field="12" count="1">
            <x v="3"/>
          </reference>
        </references>
      </pivotArea>
    </format>
    <format dxfId="289">
      <pivotArea dataOnly="0" labelOnly="1" outline="0" fieldPosition="0">
        <references count="10">
          <reference field="0" count="1" selected="0">
            <x v="1"/>
          </reference>
          <reference field="2" count="1" selected="0">
            <x v="8"/>
          </reference>
          <reference field="3" count="1" selected="0">
            <x v="1"/>
          </reference>
          <reference field="5" count="1" selected="0">
            <x v="0"/>
          </reference>
          <reference field="6" count="1" selected="0">
            <x v="1"/>
          </reference>
          <reference field="7" count="1" selected="0">
            <x v="0"/>
          </reference>
          <reference field="8" count="1" selected="0">
            <x v="1"/>
          </reference>
          <reference field="10" count="1" selected="0">
            <x v="27"/>
          </reference>
          <reference field="11" count="1" selected="0">
            <x v="6"/>
          </reference>
          <reference field="12" count="1">
            <x v="58"/>
          </reference>
        </references>
      </pivotArea>
    </format>
    <format dxfId="288">
      <pivotArea dataOnly="0" labelOnly="1" outline="0" fieldPosition="0">
        <references count="10">
          <reference field="0" count="1" selected="0">
            <x v="1"/>
          </reference>
          <reference field="2" count="1" selected="0">
            <x v="22"/>
          </reference>
          <reference field="3" count="1" selected="0">
            <x v="2"/>
          </reference>
          <reference field="5" count="1" selected="0">
            <x v="2"/>
          </reference>
          <reference field="6" count="1" selected="0">
            <x v="2"/>
          </reference>
          <reference field="7" count="1" selected="0">
            <x v="2"/>
          </reference>
          <reference field="8" count="1" selected="0">
            <x v="2"/>
          </reference>
          <reference field="10" count="1" selected="0">
            <x v="22"/>
          </reference>
          <reference field="11" count="1" selected="0">
            <x v="6"/>
          </reference>
          <reference field="12" count="1">
            <x v="59"/>
          </reference>
        </references>
      </pivotArea>
    </format>
    <format dxfId="287">
      <pivotArea dataOnly="0" labelOnly="1" outline="0" fieldPosition="0">
        <references count="10">
          <reference field="0" count="1" selected="0">
            <x v="2"/>
          </reference>
          <reference field="2" count="1" selected="0">
            <x v="2"/>
          </reference>
          <reference field="3" count="1" selected="0">
            <x v="2"/>
          </reference>
          <reference field="5" count="1" selected="0">
            <x v="1"/>
          </reference>
          <reference field="6" count="1" selected="0">
            <x v="3"/>
          </reference>
          <reference field="7" count="1" selected="0">
            <x v="1"/>
          </reference>
          <reference field="8" count="1" selected="0">
            <x v="5"/>
          </reference>
          <reference field="10" count="1" selected="0">
            <x v="29"/>
          </reference>
          <reference field="11" count="1" selected="0">
            <x v="27"/>
          </reference>
          <reference field="12" count="1">
            <x v="0"/>
          </reference>
        </references>
      </pivotArea>
    </format>
    <format dxfId="286">
      <pivotArea dataOnly="0" labelOnly="1" outline="0" fieldPosition="0">
        <references count="10">
          <reference field="0" count="1" selected="0">
            <x v="2"/>
          </reference>
          <reference field="2" count="1" selected="0">
            <x v="9"/>
          </reference>
          <reference field="3" count="1" selected="0">
            <x v="3"/>
          </reference>
          <reference field="5" count="1" selected="0">
            <x v="2"/>
          </reference>
          <reference field="6" count="1" selected="0">
            <x v="4"/>
          </reference>
          <reference field="7" count="1" selected="0">
            <x v="2"/>
          </reference>
          <reference field="8" count="1" selected="0">
            <x v="1"/>
          </reference>
          <reference field="10" count="1" selected="0">
            <x v="30"/>
          </reference>
          <reference field="11" count="1" selected="0">
            <x v="0"/>
          </reference>
          <reference field="12" count="1">
            <x v="5"/>
          </reference>
        </references>
      </pivotArea>
    </format>
    <format dxfId="285">
      <pivotArea dataOnly="0" labelOnly="1" outline="0" fieldPosition="0">
        <references count="10">
          <reference field="0" count="1" selected="0">
            <x v="2"/>
          </reference>
          <reference field="2" count="1" selected="0">
            <x v="16"/>
          </reference>
          <reference field="3" count="1" selected="0">
            <x v="0"/>
          </reference>
          <reference field="5" count="1" selected="0">
            <x v="0"/>
          </reference>
          <reference field="6" count="1" selected="0">
            <x v="1"/>
          </reference>
          <reference field="7" count="1" selected="0">
            <x v="0"/>
          </reference>
          <reference field="8" count="1" selected="0">
            <x v="1"/>
          </reference>
          <reference field="10" count="1" selected="0">
            <x v="22"/>
          </reference>
          <reference field="11" count="1" selected="0">
            <x v="3"/>
          </reference>
          <reference field="12" count="1">
            <x v="15"/>
          </reference>
        </references>
      </pivotArea>
    </format>
    <format dxfId="284">
      <pivotArea dataOnly="0" labelOnly="1" outline="0" fieldPosition="0">
        <references count="10">
          <reference field="0" count="1" selected="0">
            <x v="2"/>
          </reference>
          <reference field="2" count="1" selected="0">
            <x v="23"/>
          </reference>
          <reference field="3" count="1" selected="0">
            <x v="1"/>
          </reference>
          <reference field="5" count="1" selected="0">
            <x v="0"/>
          </reference>
          <reference field="6" count="1" selected="0">
            <x v="1"/>
          </reference>
          <reference field="7" count="1" selected="0">
            <x v="0"/>
          </reference>
          <reference field="8" count="1" selected="0">
            <x v="2"/>
          </reference>
          <reference field="10" count="1" selected="0">
            <x v="31"/>
          </reference>
          <reference field="11" count="1" selected="0">
            <x v="19"/>
          </reference>
          <reference field="12" count="1">
            <x v="60"/>
          </reference>
        </references>
      </pivotArea>
    </format>
    <format dxfId="283">
      <pivotArea dataOnly="0" labelOnly="1" outline="0" fieldPosition="0">
        <references count="10">
          <reference field="0" count="1" selected="0">
            <x v="3"/>
          </reference>
          <reference field="2" count="1" selected="0">
            <x v="10"/>
          </reference>
          <reference field="3" count="1" selected="0">
            <x v="3"/>
          </reference>
          <reference field="5" count="1" selected="0">
            <x v="4"/>
          </reference>
          <reference field="6" count="1" selected="0">
            <x v="0"/>
          </reference>
          <reference field="7" count="1" selected="0">
            <x v="4"/>
          </reference>
          <reference field="8" count="1" selected="0">
            <x v="1"/>
          </reference>
          <reference field="10" count="1" selected="0">
            <x v="32"/>
          </reference>
          <reference field="11" count="1" selected="0">
            <x v="2"/>
          </reference>
          <reference field="12" count="1">
            <x v="61"/>
          </reference>
        </references>
      </pivotArea>
    </format>
    <format dxfId="282">
      <pivotArea dataOnly="0" labelOnly="1" outline="0" fieldPosition="0">
        <references count="10">
          <reference field="0" count="1" selected="0">
            <x v="3"/>
          </reference>
          <reference field="2" count="1" selected="0">
            <x v="17"/>
          </reference>
          <reference field="3" count="1" selected="0">
            <x v="3"/>
          </reference>
          <reference field="5" count="1" selected="0">
            <x v="3"/>
          </reference>
          <reference field="6" count="1" selected="0">
            <x v="8"/>
          </reference>
          <reference field="7" count="1" selected="0">
            <x v="3"/>
          </reference>
          <reference field="8" count="1" selected="0">
            <x v="3"/>
          </reference>
          <reference field="10" count="1" selected="0">
            <x v="23"/>
          </reference>
          <reference field="11" count="1" selected="0">
            <x v="14"/>
          </reference>
          <reference field="12" count="1">
            <x v="73"/>
          </reference>
        </references>
      </pivotArea>
    </format>
    <format dxfId="281">
      <pivotArea dataOnly="0" labelOnly="1" outline="0" fieldPosition="0">
        <references count="10">
          <reference field="0" count="1" selected="0">
            <x v="3"/>
          </reference>
          <reference field="2" count="1" selected="0">
            <x v="24"/>
          </reference>
          <reference field="3" count="1" selected="0">
            <x v="3"/>
          </reference>
          <reference field="5" count="1" selected="0">
            <x v="2"/>
          </reference>
          <reference field="6" count="1" selected="0">
            <x v="8"/>
          </reference>
          <reference field="7" count="1" selected="0">
            <x v="2"/>
          </reference>
          <reference field="8" count="1" selected="0">
            <x v="2"/>
          </reference>
          <reference field="10" count="1" selected="0">
            <x v="28"/>
          </reference>
          <reference field="11" count="1" selected="0">
            <x v="20"/>
          </reference>
          <reference field="12" count="1">
            <x v="74"/>
          </reference>
        </references>
      </pivotArea>
    </format>
    <format dxfId="280">
      <pivotArea dataOnly="0" labelOnly="1" outline="0" fieldPosition="0">
        <references count="10">
          <reference field="0" count="1" selected="0">
            <x v="4"/>
          </reference>
          <reference field="2" count="1" selected="0">
            <x v="4"/>
          </reference>
          <reference field="3" count="1" selected="0">
            <x v="3"/>
          </reference>
          <reference field="5" count="1" selected="0">
            <x v="2"/>
          </reference>
          <reference field="6" count="1" selected="0">
            <x v="2"/>
          </reference>
          <reference field="7" count="1" selected="0">
            <x v="2"/>
          </reference>
          <reference field="8" count="1" selected="0">
            <x v="2"/>
          </reference>
          <reference field="10" count="1" selected="0">
            <x v="33"/>
          </reference>
          <reference field="11" count="1" selected="0">
            <x v="16"/>
          </reference>
          <reference field="12" count="1">
            <x v="75"/>
          </reference>
        </references>
      </pivotArea>
    </format>
    <format dxfId="279">
      <pivotArea dataOnly="0" labelOnly="1" outline="0" fieldPosition="0">
        <references count="10">
          <reference field="0" count="1" selected="0">
            <x v="4"/>
          </reference>
          <reference field="2" count="1" selected="0">
            <x v="11"/>
          </reference>
          <reference field="3" count="1" selected="0">
            <x v="0"/>
          </reference>
          <reference field="5" count="1" selected="0">
            <x v="0"/>
          </reference>
          <reference field="6" count="1" selected="0">
            <x v="1"/>
          </reference>
          <reference field="7" count="1" selected="0">
            <x v="0"/>
          </reference>
          <reference field="8" count="1" selected="0">
            <x v="4"/>
          </reference>
          <reference field="10" count="1" selected="0">
            <x v="34"/>
          </reference>
          <reference field="11" count="1" selected="0">
            <x v="12"/>
          </reference>
          <reference field="12" count="1">
            <x v="64"/>
          </reference>
        </references>
      </pivotArea>
    </format>
    <format dxfId="278">
      <pivotArea dataOnly="0" labelOnly="1" outline="0" fieldPosition="0">
        <references count="10">
          <reference field="0" count="1" selected="0">
            <x v="4"/>
          </reference>
          <reference field="2" count="1" selected="0">
            <x v="18"/>
          </reference>
          <reference field="3" count="1" selected="0">
            <x v="3"/>
          </reference>
          <reference field="5" count="1" selected="0">
            <x v="3"/>
          </reference>
          <reference field="6" count="1" selected="0">
            <x v="8"/>
          </reference>
          <reference field="7" count="1" selected="0">
            <x v="3"/>
          </reference>
          <reference field="8" count="1" selected="0">
            <x v="5"/>
          </reference>
          <reference field="10" count="1" selected="0">
            <x v="35"/>
          </reference>
          <reference field="11" count="1" selected="0">
            <x v="28"/>
          </reference>
          <reference field="12" count="1">
            <x v="7"/>
          </reference>
        </references>
      </pivotArea>
    </format>
    <format dxfId="277">
      <pivotArea dataOnly="0" labelOnly="1" outline="0" fieldPosition="0">
        <references count="10">
          <reference field="0" count="1" selected="0">
            <x v="4"/>
          </reference>
          <reference field="2" count="1" selected="0">
            <x v="25"/>
          </reference>
          <reference field="3" count="1" selected="0">
            <x v="1"/>
          </reference>
          <reference field="5" count="1" selected="0">
            <x v="4"/>
          </reference>
          <reference field="6" count="1" selected="0">
            <x v="0"/>
          </reference>
          <reference field="7" count="1" selected="0">
            <x v="4"/>
          </reference>
          <reference field="8" count="1" selected="0">
            <x v="3"/>
          </reference>
          <reference field="10" count="1" selected="0">
            <x v="36"/>
          </reference>
          <reference field="11" count="1" selected="0">
            <x v="15"/>
          </reference>
          <reference field="12" count="1">
            <x v="65"/>
          </reference>
        </references>
      </pivotArea>
    </format>
    <format dxfId="276">
      <pivotArea dataOnly="0" labelOnly="1" outline="0" fieldPosition="0">
        <references count="10">
          <reference field="0" count="1" selected="0">
            <x v="5"/>
          </reference>
          <reference field="2" count="1" selected="0">
            <x v="5"/>
          </reference>
          <reference field="3" count="1" selected="0">
            <x v="2"/>
          </reference>
          <reference field="5" count="1" selected="0">
            <x v="3"/>
          </reference>
          <reference field="6" count="1" selected="0">
            <x v="5"/>
          </reference>
          <reference field="7" count="1" selected="0">
            <x v="3"/>
          </reference>
          <reference field="8" count="1" selected="0">
            <x v="5"/>
          </reference>
          <reference field="10" count="1" selected="0">
            <x v="37"/>
          </reference>
          <reference field="11" count="1" selected="0">
            <x v="24"/>
          </reference>
          <reference field="12" count="1">
            <x v="35"/>
          </reference>
        </references>
      </pivotArea>
    </format>
    <format dxfId="275">
      <pivotArea dataOnly="0" labelOnly="1" outline="0" fieldPosition="0">
        <references count="10">
          <reference field="0" count="1" selected="0">
            <x v="5"/>
          </reference>
          <reference field="2" count="1" selected="0">
            <x v="12"/>
          </reference>
          <reference field="3" count="1" selected="0">
            <x v="2"/>
          </reference>
          <reference field="5" count="1" selected="0">
            <x v="1"/>
          </reference>
          <reference field="6" count="1" selected="0">
            <x v="3"/>
          </reference>
          <reference field="7" count="1" selected="0">
            <x v="1"/>
          </reference>
          <reference field="8" count="1" selected="0">
            <x v="1"/>
          </reference>
          <reference field="10" count="1" selected="0">
            <x v="38"/>
          </reference>
          <reference field="11" count="1" selected="0">
            <x v="18"/>
          </reference>
          <reference field="12" count="1">
            <x v="66"/>
          </reference>
        </references>
      </pivotArea>
    </format>
    <format dxfId="274">
      <pivotArea dataOnly="0" labelOnly="1" outline="0" fieldPosition="0">
        <references count="10">
          <reference field="0" count="1" selected="0">
            <x v="5"/>
          </reference>
          <reference field="2" count="1" selected="0">
            <x v="26"/>
          </reference>
          <reference field="3" count="1" selected="0">
            <x v="3"/>
          </reference>
          <reference field="5" count="1" selected="0">
            <x v="1"/>
          </reference>
          <reference field="6" count="1" selected="0">
            <x v="3"/>
          </reference>
          <reference field="7" count="1" selected="0">
            <x v="1"/>
          </reference>
          <reference field="8" count="1" selected="0">
            <x v="2"/>
          </reference>
          <reference field="10" count="1" selected="0">
            <x v="32"/>
          </reference>
          <reference field="11" count="1" selected="0">
            <x v="13"/>
          </reference>
          <reference field="12" count="1">
            <x v="64"/>
          </reference>
        </references>
      </pivotArea>
    </format>
    <format dxfId="273">
      <pivotArea dataOnly="0" labelOnly="1" outline="0" fieldPosition="0">
        <references count="10">
          <reference field="0" count="1" selected="0">
            <x v="6"/>
          </reference>
          <reference field="2" count="1" selected="0">
            <x v="6"/>
          </reference>
          <reference field="3" count="1" selected="0">
            <x v="2"/>
          </reference>
          <reference field="5" count="1" selected="0">
            <x v="0"/>
          </reference>
          <reference field="6" count="1" selected="0">
            <x v="1"/>
          </reference>
          <reference field="7" count="1" selected="0">
            <x v="0"/>
          </reference>
          <reference field="8" count="1" selected="0">
            <x v="4"/>
          </reference>
          <reference field="10" count="1" selected="0">
            <x v="40"/>
          </reference>
          <reference field="11" count="1" selected="0">
            <x v="8"/>
          </reference>
          <reference field="12" count="1">
            <x v="67"/>
          </reference>
        </references>
      </pivotArea>
    </format>
    <format dxfId="272">
      <pivotArea dataOnly="0" labelOnly="1" outline="0" fieldPosition="0">
        <references count="10">
          <reference field="0" count="1" selected="0">
            <x v="6"/>
          </reference>
          <reference field="2" count="1" selected="0">
            <x v="13"/>
          </reference>
          <reference field="3" count="1" selected="0">
            <x v="3"/>
          </reference>
          <reference field="5" count="1" selected="0">
            <x v="2"/>
          </reference>
          <reference field="6" count="1" selected="0">
            <x v="6"/>
          </reference>
          <reference field="7" count="1" selected="0">
            <x v="2"/>
          </reference>
          <reference field="8" count="1" selected="0">
            <x v="1"/>
          </reference>
          <reference field="10" count="1" selected="0">
            <x v="28"/>
          </reference>
          <reference field="11" count="1" selected="0">
            <x v="9"/>
          </reference>
          <reference field="12" count="1">
            <x v="76"/>
          </reference>
        </references>
      </pivotArea>
    </format>
    <format dxfId="271">
      <pivotArea dataOnly="0" labelOnly="1" outline="0" fieldPosition="0">
        <references count="10">
          <reference field="0" count="1" selected="0">
            <x v="6"/>
          </reference>
          <reference field="2" count="1" selected="0">
            <x v="20"/>
          </reference>
          <reference field="3" count="1" selected="0">
            <x v="0"/>
          </reference>
          <reference field="5" count="1" selected="0">
            <x v="2"/>
          </reference>
          <reference field="6" count="1" selected="0">
            <x v="5"/>
          </reference>
          <reference field="7" count="1" selected="0">
            <x v="2"/>
          </reference>
          <reference field="8" count="1" selected="0">
            <x v="0"/>
          </reference>
          <reference field="10" count="1" selected="0">
            <x v="24"/>
          </reference>
          <reference field="11" count="1" selected="0">
            <x v="23"/>
          </reference>
          <reference field="12" count="1">
            <x v="26"/>
          </reference>
        </references>
      </pivotArea>
    </format>
    <format dxfId="270">
      <pivotArea dataOnly="0" labelOnly="1" outline="0" fieldPosition="0">
        <references count="10">
          <reference field="0" count="1" selected="0">
            <x v="6"/>
          </reference>
          <reference field="2" count="1" selected="0">
            <x v="27"/>
          </reference>
          <reference field="3" count="1" selected="0">
            <x v="2"/>
          </reference>
          <reference field="5" count="1" selected="0">
            <x v="3"/>
          </reference>
          <reference field="6" count="1" selected="0">
            <x v="8"/>
          </reference>
          <reference field="7" count="1" selected="0">
            <x v="3"/>
          </reference>
          <reference field="8" count="1" selected="0">
            <x v="1"/>
          </reference>
          <reference field="10" count="1" selected="0">
            <x v="41"/>
          </reference>
          <reference field="11" count="1" selected="0">
            <x v="7"/>
          </reference>
          <reference field="12" count="1">
            <x v="77"/>
          </reference>
        </references>
      </pivotArea>
    </format>
    <format dxfId="269">
      <pivotArea dataOnly="0" labelOnly="1" outline="0" fieldPosition="0">
        <references count="11">
          <reference field="0" count="1" selected="0">
            <x v="0"/>
          </reference>
          <reference field="2" count="1" selected="0">
            <x v="0"/>
          </reference>
          <reference field="3" count="1" selected="0">
            <x v="2"/>
          </reference>
          <reference field="5" count="1" selected="0">
            <x v="2"/>
          </reference>
          <reference field="6" count="1" selected="0">
            <x v="4"/>
          </reference>
          <reference field="7" count="1" selected="0">
            <x v="2"/>
          </reference>
          <reference field="8" count="1" selected="0">
            <x v="3"/>
          </reference>
          <reference field="10" count="1" selected="0">
            <x v="22"/>
          </reference>
          <reference field="11" count="1" selected="0">
            <x v="29"/>
          </reference>
          <reference field="12" count="1" selected="0">
            <x v="70"/>
          </reference>
          <reference field="13" count="1">
            <x v="40"/>
          </reference>
        </references>
      </pivotArea>
    </format>
    <format dxfId="268">
      <pivotArea dataOnly="0" labelOnly="1" outline="0" fieldPosition="0">
        <references count="11">
          <reference field="0" count="1" selected="0">
            <x v="0"/>
          </reference>
          <reference field="2" count="1" selected="0">
            <x v="7"/>
          </reference>
          <reference field="3" count="1" selected="0">
            <x v="3"/>
          </reference>
          <reference field="5" count="1" selected="0">
            <x v="3"/>
          </reference>
          <reference field="6" count="1" selected="0">
            <x v="8"/>
          </reference>
          <reference field="7" count="1" selected="0">
            <x v="3"/>
          </reference>
          <reference field="8" count="1" selected="0">
            <x v="2"/>
          </reference>
          <reference field="10" count="1" selected="0">
            <x v="23"/>
          </reference>
          <reference field="11" count="1" selected="0">
            <x v="3"/>
          </reference>
          <reference field="12" count="1" selected="0">
            <x v="71"/>
          </reference>
          <reference field="13" count="1">
            <x v="52"/>
          </reference>
        </references>
      </pivotArea>
    </format>
    <format dxfId="267">
      <pivotArea dataOnly="0" labelOnly="1" outline="0" fieldPosition="0">
        <references count="11">
          <reference field="0" count="1" selected="0">
            <x v="0"/>
          </reference>
          <reference field="2" count="1" selected="0">
            <x v="14"/>
          </reference>
          <reference field="3" count="1" selected="0">
            <x v="0"/>
          </reference>
          <reference field="5" count="1" selected="0">
            <x v="3"/>
          </reference>
          <reference field="6" count="1" selected="0">
            <x v="5"/>
          </reference>
          <reference field="7" count="1" selected="0">
            <x v="3"/>
          </reference>
          <reference field="8" count="1" selected="0">
            <x v="4"/>
          </reference>
          <reference field="10" count="1" selected="0">
            <x v="24"/>
          </reference>
          <reference field="11" count="1" selected="0">
            <x v="0"/>
          </reference>
          <reference field="12" count="1" selected="0">
            <x v="56"/>
          </reference>
          <reference field="13" count="1">
            <x v="42"/>
          </reference>
        </references>
      </pivotArea>
    </format>
    <format dxfId="266">
      <pivotArea dataOnly="0" labelOnly="1" outline="0" fieldPosition="0">
        <references count="11">
          <reference field="0" count="1" selected="0">
            <x v="0"/>
          </reference>
          <reference field="2" count="1" selected="0">
            <x v="21"/>
          </reference>
          <reference field="3" count="1" selected="0">
            <x v="1"/>
          </reference>
          <reference field="5" count="1" selected="0">
            <x v="4"/>
          </reference>
          <reference field="6" count="1" selected="0">
            <x v="7"/>
          </reference>
          <reference field="7" count="1" selected="0">
            <x v="4"/>
          </reference>
          <reference field="8" count="1" selected="0">
            <x v="5"/>
          </reference>
          <reference field="10" count="1" selected="0">
            <x v="25"/>
          </reference>
          <reference field="11" count="1" selected="0">
            <x v="26"/>
          </reference>
          <reference field="12" count="1" selected="0">
            <x v="57"/>
          </reference>
          <reference field="13" count="1">
            <x v="5"/>
          </reference>
        </references>
      </pivotArea>
    </format>
    <format dxfId="265">
      <pivotArea dataOnly="0" labelOnly="1" outline="0" fieldPosition="0">
        <references count="11">
          <reference field="0" count="1" selected="0">
            <x v="1"/>
          </reference>
          <reference field="2" count="1" selected="0">
            <x v="1"/>
          </reference>
          <reference field="3" count="1" selected="0">
            <x v="3"/>
          </reference>
          <reference field="5" count="1" selected="0">
            <x v="1"/>
          </reference>
          <reference field="6" count="1" selected="0">
            <x v="3"/>
          </reference>
          <reference field="7" count="1" selected="0">
            <x v="1"/>
          </reference>
          <reference field="8" count="1" selected="0">
            <x v="4"/>
          </reference>
          <reference field="10" count="1" selected="0">
            <x v="26"/>
          </reference>
          <reference field="11" count="1" selected="0">
            <x v="26"/>
          </reference>
          <reference field="12" count="1" selected="0">
            <x v="3"/>
          </reference>
          <reference field="13" count="1">
            <x v="53"/>
          </reference>
        </references>
      </pivotArea>
    </format>
    <format dxfId="264">
      <pivotArea dataOnly="0" labelOnly="1" outline="0" fieldPosition="0">
        <references count="11">
          <reference field="0" count="1" selected="0">
            <x v="1"/>
          </reference>
          <reference field="2" count="1" selected="0">
            <x v="8"/>
          </reference>
          <reference field="3" count="1" selected="0">
            <x v="1"/>
          </reference>
          <reference field="5" count="1" selected="0">
            <x v="0"/>
          </reference>
          <reference field="6" count="1" selected="0">
            <x v="1"/>
          </reference>
          <reference field="7" count="1" selected="0">
            <x v="0"/>
          </reference>
          <reference field="8" count="1" selected="0">
            <x v="1"/>
          </reference>
          <reference field="10" count="1" selected="0">
            <x v="27"/>
          </reference>
          <reference field="11" count="1" selected="0">
            <x v="6"/>
          </reference>
          <reference field="12" count="1" selected="0">
            <x v="58"/>
          </reference>
          <reference field="13" count="1">
            <x v="20"/>
          </reference>
        </references>
      </pivotArea>
    </format>
    <format dxfId="263">
      <pivotArea dataOnly="0" labelOnly="1" outline="0" fieldPosition="0">
        <references count="11">
          <reference field="0" count="1" selected="0">
            <x v="1"/>
          </reference>
          <reference field="2" count="1" selected="0">
            <x v="15"/>
          </reference>
          <reference field="3" count="1" selected="0">
            <x v="3"/>
          </reference>
          <reference field="5" count="1" selected="0">
            <x v="2"/>
          </reference>
          <reference field="6" count="1" selected="0">
            <x v="2"/>
          </reference>
          <reference field="7" count="1" selected="0">
            <x v="2"/>
          </reference>
          <reference field="8" count="1" selected="0">
            <x v="5"/>
          </reference>
          <reference field="10" count="1" selected="0">
            <x v="28"/>
          </reference>
          <reference field="11" count="1" selected="0">
            <x v="24"/>
          </reference>
          <reference field="12" count="1" selected="0">
            <x v="72"/>
          </reference>
          <reference field="13" count="1">
            <x v="4"/>
          </reference>
        </references>
      </pivotArea>
    </format>
    <format dxfId="262">
      <pivotArea dataOnly="0" labelOnly="1" outline="0" fieldPosition="0">
        <references count="11">
          <reference field="0" count="1" selected="0">
            <x v="1"/>
          </reference>
          <reference field="2" count="1" selected="0">
            <x v="22"/>
          </reference>
          <reference field="3" count="1" selected="0">
            <x v="2"/>
          </reference>
          <reference field="5" count="1" selected="0">
            <x v="2"/>
          </reference>
          <reference field="6" count="1" selected="0">
            <x v="2"/>
          </reference>
          <reference field="7" count="1" selected="0">
            <x v="2"/>
          </reference>
          <reference field="8" count="1" selected="0">
            <x v="2"/>
          </reference>
          <reference field="10" count="1" selected="0">
            <x v="22"/>
          </reference>
          <reference field="11" count="1" selected="0">
            <x v="6"/>
          </reference>
          <reference field="12" count="1" selected="0">
            <x v="59"/>
          </reference>
          <reference field="13" count="1">
            <x v="44"/>
          </reference>
        </references>
      </pivotArea>
    </format>
    <format dxfId="261">
      <pivotArea dataOnly="0" labelOnly="1" outline="0" fieldPosition="0">
        <references count="11">
          <reference field="0" count="1" selected="0">
            <x v="2"/>
          </reference>
          <reference field="2" count="1" selected="0">
            <x v="2"/>
          </reference>
          <reference field="3" count="1" selected="0">
            <x v="2"/>
          </reference>
          <reference field="5" count="1" selected="0">
            <x v="1"/>
          </reference>
          <reference field="6" count="1" selected="0">
            <x v="3"/>
          </reference>
          <reference field="7" count="1" selected="0">
            <x v="1"/>
          </reference>
          <reference field="8" count="1" selected="0">
            <x v="5"/>
          </reference>
          <reference field="10" count="1" selected="0">
            <x v="29"/>
          </reference>
          <reference field="11" count="1" selected="0">
            <x v="27"/>
          </reference>
          <reference field="12" count="1" selected="0">
            <x v="0"/>
          </reference>
          <reference field="13" count="1">
            <x v="54"/>
          </reference>
        </references>
      </pivotArea>
    </format>
    <format dxfId="260">
      <pivotArea dataOnly="0" labelOnly="1" outline="0" fieldPosition="0">
        <references count="11">
          <reference field="0" count="1" selected="0">
            <x v="2"/>
          </reference>
          <reference field="2" count="1" selected="0">
            <x v="9"/>
          </reference>
          <reference field="3" count="1" selected="0">
            <x v="3"/>
          </reference>
          <reference field="5" count="1" selected="0">
            <x v="2"/>
          </reference>
          <reference field="6" count="1" selected="0">
            <x v="4"/>
          </reference>
          <reference field="7" count="1" selected="0">
            <x v="2"/>
          </reference>
          <reference field="8" count="1" selected="0">
            <x v="1"/>
          </reference>
          <reference field="10" count="1" selected="0">
            <x v="30"/>
          </reference>
          <reference field="11" count="1" selected="0">
            <x v="0"/>
          </reference>
          <reference field="12" count="1" selected="0">
            <x v="5"/>
          </reference>
          <reference field="13" count="1">
            <x v="20"/>
          </reference>
        </references>
      </pivotArea>
    </format>
    <format dxfId="259">
      <pivotArea dataOnly="0" labelOnly="1" outline="0" fieldPosition="0">
        <references count="11">
          <reference field="0" count="1" selected="0">
            <x v="2"/>
          </reference>
          <reference field="2" count="1" selected="0">
            <x v="16"/>
          </reference>
          <reference field="3" count="1" selected="0">
            <x v="0"/>
          </reference>
          <reference field="5" count="1" selected="0">
            <x v="0"/>
          </reference>
          <reference field="6" count="1" selected="0">
            <x v="1"/>
          </reference>
          <reference field="7" count="1" selected="0">
            <x v="0"/>
          </reference>
          <reference field="8" count="1" selected="0">
            <x v="1"/>
          </reference>
          <reference field="10" count="1" selected="0">
            <x v="22"/>
          </reference>
          <reference field="11" count="1" selected="0">
            <x v="3"/>
          </reference>
          <reference field="12" count="1" selected="0">
            <x v="15"/>
          </reference>
          <reference field="13" count="1">
            <x v="20"/>
          </reference>
        </references>
      </pivotArea>
    </format>
    <format dxfId="258">
      <pivotArea dataOnly="0" labelOnly="1" outline="0" fieldPosition="0">
        <references count="11">
          <reference field="0" count="1" selected="0">
            <x v="2"/>
          </reference>
          <reference field="2" count="1" selected="0">
            <x v="23"/>
          </reference>
          <reference field="3" count="1" selected="0">
            <x v="1"/>
          </reference>
          <reference field="5" count="1" selected="0">
            <x v="0"/>
          </reference>
          <reference field="6" count="1" selected="0">
            <x v="1"/>
          </reference>
          <reference field="7" count="1" selected="0">
            <x v="0"/>
          </reference>
          <reference field="8" count="1" selected="0">
            <x v="2"/>
          </reference>
          <reference field="10" count="1" selected="0">
            <x v="31"/>
          </reference>
          <reference field="11" count="1" selected="0">
            <x v="19"/>
          </reference>
          <reference field="12" count="1" selected="0">
            <x v="60"/>
          </reference>
          <reference field="13" count="1">
            <x v="45"/>
          </reference>
        </references>
      </pivotArea>
    </format>
    <format dxfId="257">
      <pivotArea dataOnly="0" labelOnly="1" outline="0" fieldPosition="0">
        <references count="11">
          <reference field="0" count="1" selected="0">
            <x v="3"/>
          </reference>
          <reference field="2" count="1" selected="0">
            <x v="10"/>
          </reference>
          <reference field="3" count="1" selected="0">
            <x v="3"/>
          </reference>
          <reference field="5" count="1" selected="0">
            <x v="4"/>
          </reference>
          <reference field="6" count="1" selected="0">
            <x v="0"/>
          </reference>
          <reference field="7" count="1" selected="0">
            <x v="4"/>
          </reference>
          <reference field="8" count="1" selected="0">
            <x v="1"/>
          </reference>
          <reference field="10" count="1" selected="0">
            <x v="32"/>
          </reference>
          <reference field="11" count="1" selected="0">
            <x v="2"/>
          </reference>
          <reference field="12" count="1" selected="0">
            <x v="61"/>
          </reference>
          <reference field="13" count="1">
            <x v="20"/>
          </reference>
        </references>
      </pivotArea>
    </format>
    <format dxfId="256">
      <pivotArea dataOnly="0" labelOnly="1" outline="0" fieldPosition="0">
        <references count="11">
          <reference field="0" count="1" selected="0">
            <x v="3"/>
          </reference>
          <reference field="2" count="1" selected="0">
            <x v="17"/>
          </reference>
          <reference field="3" count="1" selected="0">
            <x v="3"/>
          </reference>
          <reference field="5" count="1" selected="0">
            <x v="3"/>
          </reference>
          <reference field="6" count="1" selected="0">
            <x v="8"/>
          </reference>
          <reference field="7" count="1" selected="0">
            <x v="3"/>
          </reference>
          <reference field="8" count="1" selected="0">
            <x v="3"/>
          </reference>
          <reference field="10" count="1" selected="0">
            <x v="23"/>
          </reference>
          <reference field="11" count="1" selected="0">
            <x v="14"/>
          </reference>
          <reference field="12" count="1" selected="0">
            <x v="73"/>
          </reference>
          <reference field="13" count="1">
            <x v="55"/>
          </reference>
        </references>
      </pivotArea>
    </format>
    <format dxfId="255">
      <pivotArea dataOnly="0" labelOnly="1" outline="0" fieldPosition="0">
        <references count="11">
          <reference field="0" count="1" selected="0">
            <x v="3"/>
          </reference>
          <reference field="2" count="1" selected="0">
            <x v="24"/>
          </reference>
          <reference field="3" count="1" selected="0">
            <x v="3"/>
          </reference>
          <reference field="5" count="1" selected="0">
            <x v="2"/>
          </reference>
          <reference field="6" count="1" selected="0">
            <x v="8"/>
          </reference>
          <reference field="7" count="1" selected="0">
            <x v="2"/>
          </reference>
          <reference field="8" count="1" selected="0">
            <x v="2"/>
          </reference>
          <reference field="10" count="1" selected="0">
            <x v="28"/>
          </reference>
          <reference field="11" count="1" selected="0">
            <x v="20"/>
          </reference>
          <reference field="12" count="1" selected="0">
            <x v="74"/>
          </reference>
          <reference field="13" count="1">
            <x v="56"/>
          </reference>
        </references>
      </pivotArea>
    </format>
    <format dxfId="254">
      <pivotArea dataOnly="0" labelOnly="1" outline="0" fieldPosition="0">
        <references count="11">
          <reference field="0" count="1" selected="0">
            <x v="4"/>
          </reference>
          <reference field="2" count="1" selected="0">
            <x v="4"/>
          </reference>
          <reference field="3" count="1" selected="0">
            <x v="3"/>
          </reference>
          <reference field="5" count="1" selected="0">
            <x v="2"/>
          </reference>
          <reference field="6" count="1" selected="0">
            <x v="2"/>
          </reference>
          <reference field="7" count="1" selected="0">
            <x v="2"/>
          </reference>
          <reference field="8" count="1" selected="0">
            <x v="2"/>
          </reference>
          <reference field="10" count="1" selected="0">
            <x v="33"/>
          </reference>
          <reference field="11" count="1" selected="0">
            <x v="16"/>
          </reference>
          <reference field="12" count="1" selected="0">
            <x v="75"/>
          </reference>
          <reference field="13" count="1">
            <x v="57"/>
          </reference>
        </references>
      </pivotArea>
    </format>
    <format dxfId="253">
      <pivotArea dataOnly="0" labelOnly="1" outline="0" fieldPosition="0">
        <references count="11">
          <reference field="0" count="1" selected="0">
            <x v="4"/>
          </reference>
          <reference field="2" count="1" selected="0">
            <x v="11"/>
          </reference>
          <reference field="3" count="1" selected="0">
            <x v="0"/>
          </reference>
          <reference field="5" count="1" selected="0">
            <x v="0"/>
          </reference>
          <reference field="6" count="1" selected="0">
            <x v="1"/>
          </reference>
          <reference field="7" count="1" selected="0">
            <x v="0"/>
          </reference>
          <reference field="8" count="1" selected="0">
            <x v="4"/>
          </reference>
          <reference field="10" count="1" selected="0">
            <x v="34"/>
          </reference>
          <reference field="11" count="1" selected="0">
            <x v="12"/>
          </reference>
          <reference field="12" count="1" selected="0">
            <x v="64"/>
          </reference>
          <reference field="13" count="1">
            <x v="48"/>
          </reference>
        </references>
      </pivotArea>
    </format>
    <format dxfId="252">
      <pivotArea dataOnly="0" labelOnly="1" outline="0" fieldPosition="0">
        <references count="11">
          <reference field="0" count="1" selected="0">
            <x v="4"/>
          </reference>
          <reference field="2" count="1" selected="0">
            <x v="18"/>
          </reference>
          <reference field="3" count="1" selected="0">
            <x v="3"/>
          </reference>
          <reference field="5" count="1" selected="0">
            <x v="3"/>
          </reference>
          <reference field="6" count="1" selected="0">
            <x v="8"/>
          </reference>
          <reference field="7" count="1" selected="0">
            <x v="3"/>
          </reference>
          <reference field="8" count="1" selected="0">
            <x v="5"/>
          </reference>
          <reference field="10" count="1" selected="0">
            <x v="35"/>
          </reference>
          <reference field="11" count="1" selected="0">
            <x v="28"/>
          </reference>
          <reference field="12" count="1" selected="0">
            <x v="7"/>
          </reference>
          <reference field="13" count="1">
            <x v="58"/>
          </reference>
        </references>
      </pivotArea>
    </format>
    <format dxfId="251">
      <pivotArea dataOnly="0" labelOnly="1" outline="0" fieldPosition="0">
        <references count="11">
          <reference field="0" count="1" selected="0">
            <x v="4"/>
          </reference>
          <reference field="2" count="1" selected="0">
            <x v="25"/>
          </reference>
          <reference field="3" count="1" selected="0">
            <x v="1"/>
          </reference>
          <reference field="5" count="1" selected="0">
            <x v="4"/>
          </reference>
          <reference field="6" count="1" selected="0">
            <x v="0"/>
          </reference>
          <reference field="7" count="1" selected="0">
            <x v="4"/>
          </reference>
          <reference field="8" count="1" selected="0">
            <x v="3"/>
          </reference>
          <reference field="10" count="1" selected="0">
            <x v="36"/>
          </reference>
          <reference field="11" count="1" selected="0">
            <x v="15"/>
          </reference>
          <reference field="12" count="1" selected="0">
            <x v="65"/>
          </reference>
          <reference field="13" count="1">
            <x v="49"/>
          </reference>
        </references>
      </pivotArea>
    </format>
    <format dxfId="250">
      <pivotArea dataOnly="0" labelOnly="1" outline="0" fieldPosition="0">
        <references count="11">
          <reference field="0" count="1" selected="0">
            <x v="5"/>
          </reference>
          <reference field="2" count="1" selected="0">
            <x v="5"/>
          </reference>
          <reference field="3" count="1" selected="0">
            <x v="2"/>
          </reference>
          <reference field="5" count="1" selected="0">
            <x v="3"/>
          </reference>
          <reference field="6" count="1" selected="0">
            <x v="5"/>
          </reference>
          <reference field="7" count="1" selected="0">
            <x v="3"/>
          </reference>
          <reference field="8" count="1" selected="0">
            <x v="5"/>
          </reference>
          <reference field="10" count="1" selected="0">
            <x v="37"/>
          </reference>
          <reference field="11" count="1" selected="0">
            <x v="24"/>
          </reference>
          <reference field="12" count="1" selected="0">
            <x v="35"/>
          </reference>
          <reference field="13" count="1">
            <x v="1"/>
          </reference>
        </references>
      </pivotArea>
    </format>
    <format dxfId="249">
      <pivotArea dataOnly="0" labelOnly="1" outline="0" fieldPosition="0">
        <references count="11">
          <reference field="0" count="1" selected="0">
            <x v="5"/>
          </reference>
          <reference field="2" count="1" selected="0">
            <x v="12"/>
          </reference>
          <reference field="3" count="1" selected="0">
            <x v="2"/>
          </reference>
          <reference field="5" count="1" selected="0">
            <x v="1"/>
          </reference>
          <reference field="6" count="1" selected="0">
            <x v="3"/>
          </reference>
          <reference field="7" count="1" selected="0">
            <x v="1"/>
          </reference>
          <reference field="8" count="1" selected="0">
            <x v="1"/>
          </reference>
          <reference field="10" count="1" selected="0">
            <x v="38"/>
          </reference>
          <reference field="11" count="1" selected="0">
            <x v="18"/>
          </reference>
          <reference field="12" count="1" selected="0">
            <x v="66"/>
          </reference>
          <reference field="13" count="1">
            <x v="20"/>
          </reference>
        </references>
      </pivotArea>
    </format>
    <format dxfId="248">
      <pivotArea dataOnly="0" labelOnly="1" outline="0" fieldPosition="0">
        <references count="11">
          <reference field="0" count="1" selected="0">
            <x v="5"/>
          </reference>
          <reference field="2" count="1" selected="0">
            <x v="26"/>
          </reference>
          <reference field="3" count="1" selected="0">
            <x v="3"/>
          </reference>
          <reference field="5" count="1" selected="0">
            <x v="1"/>
          </reference>
          <reference field="6" count="1" selected="0">
            <x v="3"/>
          </reference>
          <reference field="7" count="1" selected="0">
            <x v="1"/>
          </reference>
          <reference field="8" count="1" selected="0">
            <x v="2"/>
          </reference>
          <reference field="10" count="1" selected="0">
            <x v="32"/>
          </reference>
          <reference field="11" count="1" selected="0">
            <x v="13"/>
          </reference>
          <reference field="12" count="1" selected="0">
            <x v="64"/>
          </reference>
          <reference field="13" count="1">
            <x v="48"/>
          </reference>
        </references>
      </pivotArea>
    </format>
    <format dxfId="247">
      <pivotArea dataOnly="0" labelOnly="1" outline="0" fieldPosition="0">
        <references count="11">
          <reference field="0" count="1" selected="0">
            <x v="6"/>
          </reference>
          <reference field="2" count="1" selected="0">
            <x v="6"/>
          </reference>
          <reference field="3" count="1" selected="0">
            <x v="2"/>
          </reference>
          <reference field="5" count="1" selected="0">
            <x v="0"/>
          </reference>
          <reference field="6" count="1" selected="0">
            <x v="1"/>
          </reference>
          <reference field="7" count="1" selected="0">
            <x v="0"/>
          </reference>
          <reference field="8" count="1" selected="0">
            <x v="4"/>
          </reference>
          <reference field="10" count="1" selected="0">
            <x v="40"/>
          </reference>
          <reference field="11" count="1" selected="0">
            <x v="8"/>
          </reference>
          <reference field="12" count="1" selected="0">
            <x v="67"/>
          </reference>
          <reference field="13" count="1">
            <x v="50"/>
          </reference>
        </references>
      </pivotArea>
    </format>
    <format dxfId="246">
      <pivotArea dataOnly="0" labelOnly="1" outline="0" fieldPosition="0">
        <references count="11">
          <reference field="0" count="1" selected="0">
            <x v="6"/>
          </reference>
          <reference field="2" count="1" selected="0">
            <x v="13"/>
          </reference>
          <reference field="3" count="1" selected="0">
            <x v="3"/>
          </reference>
          <reference field="5" count="1" selected="0">
            <x v="2"/>
          </reference>
          <reference field="6" count="1" selected="0">
            <x v="6"/>
          </reference>
          <reference field="7" count="1" selected="0">
            <x v="2"/>
          </reference>
          <reference field="8" count="1" selected="0">
            <x v="1"/>
          </reference>
          <reference field="10" count="1" selected="0">
            <x v="28"/>
          </reference>
          <reference field="11" count="1" selected="0">
            <x v="9"/>
          </reference>
          <reference field="12" count="1" selected="0">
            <x v="76"/>
          </reference>
          <reference field="13" count="1">
            <x v="20"/>
          </reference>
        </references>
      </pivotArea>
    </format>
    <format dxfId="245">
      <pivotArea dataOnly="0" labelOnly="1" outline="0" fieldPosition="0">
        <references count="11">
          <reference field="0" count="1" selected="0">
            <x v="6"/>
          </reference>
          <reference field="2" count="1" selected="0">
            <x v="20"/>
          </reference>
          <reference field="3" count="1" selected="0">
            <x v="0"/>
          </reference>
          <reference field="5" count="1" selected="0">
            <x v="2"/>
          </reference>
          <reference field="6" count="1" selected="0">
            <x v="5"/>
          </reference>
          <reference field="7" count="1" selected="0">
            <x v="2"/>
          </reference>
          <reference field="8" count="1" selected="0">
            <x v="0"/>
          </reference>
          <reference field="10" count="1" selected="0">
            <x v="24"/>
          </reference>
          <reference field="11" count="1" selected="0">
            <x v="23"/>
          </reference>
          <reference field="12" count="1" selected="0">
            <x v="26"/>
          </reference>
          <reference field="13" count="1">
            <x v="20"/>
          </reference>
        </references>
      </pivotArea>
    </format>
    <format dxfId="244">
      <pivotArea dataOnly="0" labelOnly="1" outline="0" fieldPosition="0">
        <references count="11">
          <reference field="0" count="1" selected="0">
            <x v="6"/>
          </reference>
          <reference field="2" count="1" selected="0">
            <x v="27"/>
          </reference>
          <reference field="3" count="1" selected="0">
            <x v="2"/>
          </reference>
          <reference field="5" count="1" selected="0">
            <x v="3"/>
          </reference>
          <reference field="6" count="1" selected="0">
            <x v="8"/>
          </reference>
          <reference field="7" count="1" selected="0">
            <x v="3"/>
          </reference>
          <reference field="8" count="1" selected="0">
            <x v="1"/>
          </reference>
          <reference field="10" count="1" selected="0">
            <x v="41"/>
          </reference>
          <reference field="11" count="1" selected="0">
            <x v="7"/>
          </reference>
          <reference field="12" count="1" selected="0">
            <x v="77"/>
          </reference>
          <reference field="13" count="1">
            <x v="20"/>
          </reference>
        </references>
      </pivotArea>
    </format>
    <format dxfId="243">
      <pivotArea type="all" dataOnly="0" outline="0" fieldPosition="0"/>
    </format>
    <format dxfId="242">
      <pivotArea field="0" type="button" dataOnly="0" labelOnly="1" outline="0" axis="axisRow" fieldPosition="0"/>
    </format>
    <format dxfId="241">
      <pivotArea field="2" type="button" dataOnly="0" labelOnly="1" outline="0" axis="axisRow" fieldPosition="1"/>
    </format>
    <format dxfId="240">
      <pivotArea field="3" type="button" dataOnly="0" labelOnly="1" outline="0" axis="axisRow" fieldPosition="2"/>
    </format>
    <format dxfId="239">
      <pivotArea field="5" type="button" dataOnly="0" labelOnly="1" outline="0" axis="axisRow" fieldPosition="3"/>
    </format>
    <format dxfId="238">
      <pivotArea field="6" type="button" dataOnly="0" labelOnly="1" outline="0" axis="axisRow" fieldPosition="4"/>
    </format>
    <format dxfId="237">
      <pivotArea field="7" type="button" dataOnly="0" labelOnly="1" outline="0" axis="axisRow" fieldPosition="5"/>
    </format>
    <format dxfId="236">
      <pivotArea field="8" type="button" dataOnly="0" labelOnly="1" outline="0" axis="axisRow" fieldPosition="6"/>
    </format>
    <format dxfId="235">
      <pivotArea field="10" type="button" dataOnly="0" labelOnly="1" outline="0" axis="axisRow" fieldPosition="7"/>
    </format>
    <format dxfId="234">
      <pivotArea field="11" type="button" dataOnly="0" labelOnly="1" outline="0" axis="axisRow" fieldPosition="8"/>
    </format>
    <format dxfId="233">
      <pivotArea field="12" type="button" dataOnly="0" labelOnly="1" outline="0" axis="axisRow" fieldPosition="9"/>
    </format>
    <format dxfId="232">
      <pivotArea field="13" type="button" dataOnly="0" labelOnly="1" outline="0" axis="axisRow" fieldPosition="10"/>
    </format>
    <format dxfId="231">
      <pivotArea outline="0" collapsedLevelsAreSubtotals="1" fieldPosition="0"/>
    </format>
    <format dxfId="230">
      <pivotArea dataOnly="0" labelOnly="1" outline="0" fieldPosition="0">
        <references count="1">
          <reference field="0" count="0"/>
        </references>
      </pivotArea>
    </format>
    <format dxfId="229">
      <pivotArea dataOnly="0" labelOnly="1" outline="0" fieldPosition="0">
        <references count="1">
          <reference field="0" count="0" defaultSubtotal="1"/>
        </references>
      </pivotArea>
    </format>
    <format dxfId="228">
      <pivotArea dataOnly="0" labelOnly="1" grandRow="1" outline="0" fieldPosition="0"/>
    </format>
    <format dxfId="227">
      <pivotArea dataOnly="0" labelOnly="1" outline="0" fieldPosition="0">
        <references count="2">
          <reference field="0" count="1" selected="0">
            <x v="0"/>
          </reference>
          <reference field="2" count="4">
            <x v="0"/>
            <x v="7"/>
            <x v="14"/>
            <x v="21"/>
          </reference>
        </references>
      </pivotArea>
    </format>
    <format dxfId="226">
      <pivotArea dataOnly="0" labelOnly="1" outline="0" fieldPosition="0">
        <references count="2">
          <reference field="0" count="1" selected="0">
            <x v="1"/>
          </reference>
          <reference field="2" count="4">
            <x v="1"/>
            <x v="8"/>
            <x v="15"/>
            <x v="22"/>
          </reference>
        </references>
      </pivotArea>
    </format>
    <format dxfId="225">
      <pivotArea dataOnly="0" labelOnly="1" outline="0" fieldPosition="0">
        <references count="2">
          <reference field="0" count="1" selected="0">
            <x v="2"/>
          </reference>
          <reference field="2" count="4">
            <x v="2"/>
            <x v="9"/>
            <x v="16"/>
            <x v="23"/>
          </reference>
        </references>
      </pivotArea>
    </format>
    <format dxfId="224">
      <pivotArea dataOnly="0" labelOnly="1" outline="0" fieldPosition="0">
        <references count="2">
          <reference field="0" count="1" selected="0">
            <x v="3"/>
          </reference>
          <reference field="2" count="4">
            <x v="3"/>
            <x v="10"/>
            <x v="17"/>
            <x v="24"/>
          </reference>
        </references>
      </pivotArea>
    </format>
    <format dxfId="223">
      <pivotArea dataOnly="0" labelOnly="1" outline="0" fieldPosition="0">
        <references count="2">
          <reference field="0" count="1" selected="0">
            <x v="4"/>
          </reference>
          <reference field="2" count="4">
            <x v="4"/>
            <x v="11"/>
            <x v="18"/>
            <x v="25"/>
          </reference>
        </references>
      </pivotArea>
    </format>
    <format dxfId="222">
      <pivotArea dataOnly="0" labelOnly="1" outline="0" fieldPosition="0">
        <references count="2">
          <reference field="0" count="1" selected="0">
            <x v="5"/>
          </reference>
          <reference field="2" count="4">
            <x v="5"/>
            <x v="12"/>
            <x v="19"/>
            <x v="26"/>
          </reference>
        </references>
      </pivotArea>
    </format>
    <format dxfId="221">
      <pivotArea dataOnly="0" labelOnly="1" outline="0" fieldPosition="0">
        <references count="2">
          <reference field="0" count="1" selected="0">
            <x v="6"/>
          </reference>
          <reference field="2" count="4">
            <x v="6"/>
            <x v="13"/>
            <x v="20"/>
            <x v="27"/>
          </reference>
        </references>
      </pivotArea>
    </format>
    <format dxfId="220">
      <pivotArea dataOnly="0" labelOnly="1" outline="0" fieldPosition="0">
        <references count="3">
          <reference field="0" count="1" selected="0">
            <x v="0"/>
          </reference>
          <reference field="2" count="1" selected="0">
            <x v="0"/>
          </reference>
          <reference field="3" count="1">
            <x v="2"/>
          </reference>
        </references>
      </pivotArea>
    </format>
    <format dxfId="219">
      <pivotArea dataOnly="0" labelOnly="1" outline="0" fieldPosition="0">
        <references count="3">
          <reference field="0" count="1" selected="0">
            <x v="0"/>
          </reference>
          <reference field="2" count="1" selected="0">
            <x v="7"/>
          </reference>
          <reference field="3" count="1">
            <x v="3"/>
          </reference>
        </references>
      </pivotArea>
    </format>
    <format dxfId="218">
      <pivotArea dataOnly="0" labelOnly="1" outline="0" fieldPosition="0">
        <references count="3">
          <reference field="0" count="1" selected="0">
            <x v="0"/>
          </reference>
          <reference field="2" count="1" selected="0">
            <x v="14"/>
          </reference>
          <reference field="3" count="1">
            <x v="0"/>
          </reference>
        </references>
      </pivotArea>
    </format>
    <format dxfId="217">
      <pivotArea dataOnly="0" labelOnly="1" outline="0" fieldPosition="0">
        <references count="3">
          <reference field="0" count="1" selected="0">
            <x v="0"/>
          </reference>
          <reference field="2" count="1" selected="0">
            <x v="21"/>
          </reference>
          <reference field="3" count="1">
            <x v="1"/>
          </reference>
        </references>
      </pivotArea>
    </format>
    <format dxfId="216">
      <pivotArea dataOnly="0" labelOnly="1" outline="0" fieldPosition="0">
        <references count="3">
          <reference field="0" count="1" selected="0">
            <x v="1"/>
          </reference>
          <reference field="2" count="1" selected="0">
            <x v="1"/>
          </reference>
          <reference field="3" count="1">
            <x v="3"/>
          </reference>
        </references>
      </pivotArea>
    </format>
    <format dxfId="215">
      <pivotArea dataOnly="0" labelOnly="1" outline="0" fieldPosition="0">
        <references count="3">
          <reference field="0" count="1" selected="0">
            <x v="1"/>
          </reference>
          <reference field="2" count="1" selected="0">
            <x v="8"/>
          </reference>
          <reference field="3" count="1">
            <x v="1"/>
          </reference>
        </references>
      </pivotArea>
    </format>
    <format dxfId="214">
      <pivotArea dataOnly="0" labelOnly="1" outline="0" fieldPosition="0">
        <references count="3">
          <reference field="0" count="1" selected="0">
            <x v="1"/>
          </reference>
          <reference field="2" count="1" selected="0">
            <x v="15"/>
          </reference>
          <reference field="3" count="1">
            <x v="3"/>
          </reference>
        </references>
      </pivotArea>
    </format>
    <format dxfId="213">
      <pivotArea dataOnly="0" labelOnly="1" outline="0" fieldPosition="0">
        <references count="3">
          <reference field="0" count="1" selected="0">
            <x v="1"/>
          </reference>
          <reference field="2" count="1" selected="0">
            <x v="22"/>
          </reference>
          <reference field="3" count="1">
            <x v="2"/>
          </reference>
        </references>
      </pivotArea>
    </format>
    <format dxfId="212">
      <pivotArea dataOnly="0" labelOnly="1" outline="0" fieldPosition="0">
        <references count="3">
          <reference field="0" count="1" selected="0">
            <x v="2"/>
          </reference>
          <reference field="2" count="1" selected="0">
            <x v="2"/>
          </reference>
          <reference field="3" count="1">
            <x v="2"/>
          </reference>
        </references>
      </pivotArea>
    </format>
    <format dxfId="211">
      <pivotArea dataOnly="0" labelOnly="1" outline="0" fieldPosition="0">
        <references count="3">
          <reference field="0" count="1" selected="0">
            <x v="2"/>
          </reference>
          <reference field="2" count="1" selected="0">
            <x v="9"/>
          </reference>
          <reference field="3" count="1">
            <x v="3"/>
          </reference>
        </references>
      </pivotArea>
    </format>
    <format dxfId="210">
      <pivotArea dataOnly="0" labelOnly="1" outline="0" fieldPosition="0">
        <references count="3">
          <reference field="0" count="1" selected="0">
            <x v="2"/>
          </reference>
          <reference field="2" count="1" selected="0">
            <x v="16"/>
          </reference>
          <reference field="3" count="1">
            <x v="0"/>
          </reference>
        </references>
      </pivotArea>
    </format>
    <format dxfId="209">
      <pivotArea dataOnly="0" labelOnly="1" outline="0" fieldPosition="0">
        <references count="3">
          <reference field="0" count="1" selected="0">
            <x v="2"/>
          </reference>
          <reference field="2" count="1" selected="0">
            <x v="23"/>
          </reference>
          <reference field="3" count="1">
            <x v="1"/>
          </reference>
        </references>
      </pivotArea>
    </format>
    <format dxfId="208">
      <pivotArea dataOnly="0" labelOnly="1" outline="0" fieldPosition="0">
        <references count="3">
          <reference field="0" count="1" selected="0">
            <x v="3"/>
          </reference>
          <reference field="2" count="1" selected="0">
            <x v="3"/>
          </reference>
          <reference field="3" count="1">
            <x v="2"/>
          </reference>
        </references>
      </pivotArea>
    </format>
    <format dxfId="207">
      <pivotArea dataOnly="0" labelOnly="1" outline="0" fieldPosition="0">
        <references count="3">
          <reference field="0" count="1" selected="0">
            <x v="3"/>
          </reference>
          <reference field="2" count="1" selected="0">
            <x v="10"/>
          </reference>
          <reference field="3" count="1">
            <x v="3"/>
          </reference>
        </references>
      </pivotArea>
    </format>
    <format dxfId="206">
      <pivotArea dataOnly="0" labelOnly="1" outline="0" fieldPosition="0">
        <references count="3">
          <reference field="0" count="1" selected="0">
            <x v="4"/>
          </reference>
          <reference field="2" count="1" selected="0">
            <x v="4"/>
          </reference>
          <reference field="3" count="1">
            <x v="3"/>
          </reference>
        </references>
      </pivotArea>
    </format>
    <format dxfId="205">
      <pivotArea dataOnly="0" labelOnly="1" outline="0" fieldPosition="0">
        <references count="3">
          <reference field="0" count="1" selected="0">
            <x v="4"/>
          </reference>
          <reference field="2" count="1" selected="0">
            <x v="11"/>
          </reference>
          <reference field="3" count="1">
            <x v="0"/>
          </reference>
        </references>
      </pivotArea>
    </format>
    <format dxfId="204">
      <pivotArea dataOnly="0" labelOnly="1" outline="0" fieldPosition="0">
        <references count="3">
          <reference field="0" count="1" selected="0">
            <x v="4"/>
          </reference>
          <reference field="2" count="1" selected="0">
            <x v="18"/>
          </reference>
          <reference field="3" count="1">
            <x v="3"/>
          </reference>
        </references>
      </pivotArea>
    </format>
    <format dxfId="203">
      <pivotArea dataOnly="0" labelOnly="1" outline="0" fieldPosition="0">
        <references count="3">
          <reference field="0" count="1" selected="0">
            <x v="4"/>
          </reference>
          <reference field="2" count="1" selected="0">
            <x v="25"/>
          </reference>
          <reference field="3" count="1">
            <x v="1"/>
          </reference>
        </references>
      </pivotArea>
    </format>
    <format dxfId="202">
      <pivotArea dataOnly="0" labelOnly="1" outline="0" fieldPosition="0">
        <references count="3">
          <reference field="0" count="1" selected="0">
            <x v="5"/>
          </reference>
          <reference field="2" count="1" selected="0">
            <x v="5"/>
          </reference>
          <reference field="3" count="1">
            <x v="2"/>
          </reference>
        </references>
      </pivotArea>
    </format>
    <format dxfId="201">
      <pivotArea dataOnly="0" labelOnly="1" outline="0" fieldPosition="0">
        <references count="3">
          <reference field="0" count="1" selected="0">
            <x v="5"/>
          </reference>
          <reference field="2" count="1" selected="0">
            <x v="19"/>
          </reference>
          <reference field="3" count="1">
            <x v="1"/>
          </reference>
        </references>
      </pivotArea>
    </format>
    <format dxfId="200">
      <pivotArea dataOnly="0" labelOnly="1" outline="0" fieldPosition="0">
        <references count="3">
          <reference field="0" count="1" selected="0">
            <x v="5"/>
          </reference>
          <reference field="2" count="1" selected="0">
            <x v="26"/>
          </reference>
          <reference field="3" count="1">
            <x v="3"/>
          </reference>
        </references>
      </pivotArea>
    </format>
    <format dxfId="199">
      <pivotArea dataOnly="0" labelOnly="1" outline="0" fieldPosition="0">
        <references count="3">
          <reference field="0" count="1" selected="0">
            <x v="6"/>
          </reference>
          <reference field="2" count="1" selected="0">
            <x v="6"/>
          </reference>
          <reference field="3" count="1">
            <x v="2"/>
          </reference>
        </references>
      </pivotArea>
    </format>
    <format dxfId="198">
      <pivotArea dataOnly="0" labelOnly="1" outline="0" fieldPosition="0">
        <references count="3">
          <reference field="0" count="1" selected="0">
            <x v="6"/>
          </reference>
          <reference field="2" count="1" selected="0">
            <x v="13"/>
          </reference>
          <reference field="3" count="1">
            <x v="3"/>
          </reference>
        </references>
      </pivotArea>
    </format>
    <format dxfId="197">
      <pivotArea dataOnly="0" labelOnly="1" outline="0" fieldPosition="0">
        <references count="3">
          <reference field="0" count="1" selected="0">
            <x v="6"/>
          </reference>
          <reference field="2" count="1" selected="0">
            <x v="20"/>
          </reference>
          <reference field="3" count="1">
            <x v="0"/>
          </reference>
        </references>
      </pivotArea>
    </format>
    <format dxfId="196">
      <pivotArea dataOnly="0" labelOnly="1" outline="0" fieldPosition="0">
        <references count="3">
          <reference field="0" count="1" selected="0">
            <x v="6"/>
          </reference>
          <reference field="2" count="1" selected="0">
            <x v="27"/>
          </reference>
          <reference field="3" count="1">
            <x v="2"/>
          </reference>
        </references>
      </pivotArea>
    </format>
    <format dxfId="195">
      <pivotArea dataOnly="0" labelOnly="1" outline="0" fieldPosition="0">
        <references count="4">
          <reference field="0" count="1" selected="0">
            <x v="0"/>
          </reference>
          <reference field="2" count="1" selected="0">
            <x v="0"/>
          </reference>
          <reference field="3" count="1" selected="0">
            <x v="2"/>
          </reference>
          <reference field="5" count="1">
            <x v="2"/>
          </reference>
        </references>
      </pivotArea>
    </format>
    <format dxfId="194">
      <pivotArea dataOnly="0" labelOnly="1" outline="0" fieldPosition="0">
        <references count="4">
          <reference field="0" count="1" selected="0">
            <x v="0"/>
          </reference>
          <reference field="2" count="1" selected="0">
            <x v="7"/>
          </reference>
          <reference field="3" count="1" selected="0">
            <x v="3"/>
          </reference>
          <reference field="5" count="1">
            <x v="3"/>
          </reference>
        </references>
      </pivotArea>
    </format>
    <format dxfId="193">
      <pivotArea dataOnly="0" labelOnly="1" outline="0" fieldPosition="0">
        <references count="4">
          <reference field="0" count="1" selected="0">
            <x v="0"/>
          </reference>
          <reference field="2" count="1" selected="0">
            <x v="21"/>
          </reference>
          <reference field="3" count="1" selected="0">
            <x v="1"/>
          </reference>
          <reference field="5" count="1">
            <x v="4"/>
          </reference>
        </references>
      </pivotArea>
    </format>
    <format dxfId="192">
      <pivotArea dataOnly="0" labelOnly="1" outline="0" fieldPosition="0">
        <references count="4">
          <reference field="0" count="1" selected="0">
            <x v="1"/>
          </reference>
          <reference field="2" count="1" selected="0">
            <x v="1"/>
          </reference>
          <reference field="3" count="1" selected="0">
            <x v="3"/>
          </reference>
          <reference field="5" count="1">
            <x v="1"/>
          </reference>
        </references>
      </pivotArea>
    </format>
    <format dxfId="191">
      <pivotArea dataOnly="0" labelOnly="1" outline="0" fieldPosition="0">
        <references count="4">
          <reference field="0" count="1" selected="0">
            <x v="1"/>
          </reference>
          <reference field="2" count="1" selected="0">
            <x v="8"/>
          </reference>
          <reference field="3" count="1" selected="0">
            <x v="1"/>
          </reference>
          <reference field="5" count="1">
            <x v="0"/>
          </reference>
        </references>
      </pivotArea>
    </format>
    <format dxfId="190">
      <pivotArea dataOnly="0" labelOnly="1" outline="0" fieldPosition="0">
        <references count="4">
          <reference field="0" count="1" selected="0">
            <x v="1"/>
          </reference>
          <reference field="2" count="1" selected="0">
            <x v="15"/>
          </reference>
          <reference field="3" count="1" selected="0">
            <x v="3"/>
          </reference>
          <reference field="5" count="1">
            <x v="2"/>
          </reference>
        </references>
      </pivotArea>
    </format>
    <format dxfId="189">
      <pivotArea dataOnly="0" labelOnly="1" outline="0" fieldPosition="0">
        <references count="4">
          <reference field="0" count="1" selected="0">
            <x v="2"/>
          </reference>
          <reference field="2" count="1" selected="0">
            <x v="2"/>
          </reference>
          <reference field="3" count="1" selected="0">
            <x v="2"/>
          </reference>
          <reference field="5" count="1">
            <x v="1"/>
          </reference>
        </references>
      </pivotArea>
    </format>
    <format dxfId="188">
      <pivotArea dataOnly="0" labelOnly="1" outline="0" fieldPosition="0">
        <references count="4">
          <reference field="0" count="1" selected="0">
            <x v="2"/>
          </reference>
          <reference field="2" count="1" selected="0">
            <x v="9"/>
          </reference>
          <reference field="3" count="1" selected="0">
            <x v="3"/>
          </reference>
          <reference field="5" count="1">
            <x v="2"/>
          </reference>
        </references>
      </pivotArea>
    </format>
    <format dxfId="187">
      <pivotArea dataOnly="0" labelOnly="1" outline="0" fieldPosition="0">
        <references count="4">
          <reference field="0" count="1" selected="0">
            <x v="2"/>
          </reference>
          <reference field="2" count="1" selected="0">
            <x v="16"/>
          </reference>
          <reference field="3" count="1" selected="0">
            <x v="0"/>
          </reference>
          <reference field="5" count="1">
            <x v="0"/>
          </reference>
        </references>
      </pivotArea>
    </format>
    <format dxfId="186">
      <pivotArea dataOnly="0" labelOnly="1" outline="0" fieldPosition="0">
        <references count="4">
          <reference field="0" count="1" selected="0">
            <x v="3"/>
          </reference>
          <reference field="2" count="1" selected="0">
            <x v="3"/>
          </reference>
          <reference field="3" count="1" selected="0">
            <x v="2"/>
          </reference>
          <reference field="5" count="1">
            <x v="4"/>
          </reference>
        </references>
      </pivotArea>
    </format>
    <format dxfId="185">
      <pivotArea dataOnly="0" labelOnly="1" outline="0" fieldPosition="0">
        <references count="4">
          <reference field="0" count="1" selected="0">
            <x v="3"/>
          </reference>
          <reference field="2" count="1" selected="0">
            <x v="17"/>
          </reference>
          <reference field="3" count="1" selected="0">
            <x v="3"/>
          </reference>
          <reference field="5" count="1">
            <x v="3"/>
          </reference>
        </references>
      </pivotArea>
    </format>
    <format dxfId="184">
      <pivotArea dataOnly="0" labelOnly="1" outline="0" fieldPosition="0">
        <references count="4">
          <reference field="0" count="1" selected="0">
            <x v="3"/>
          </reference>
          <reference field="2" count="1" selected="0">
            <x v="24"/>
          </reference>
          <reference field="3" count="1" selected="0">
            <x v="3"/>
          </reference>
          <reference field="5" count="1">
            <x v="2"/>
          </reference>
        </references>
      </pivotArea>
    </format>
    <format dxfId="183">
      <pivotArea dataOnly="0" labelOnly="1" outline="0" fieldPosition="0">
        <references count="4">
          <reference field="0" count="1" selected="0">
            <x v="4"/>
          </reference>
          <reference field="2" count="1" selected="0">
            <x v="4"/>
          </reference>
          <reference field="3" count="1" selected="0">
            <x v="3"/>
          </reference>
          <reference field="5" count="1">
            <x v="2"/>
          </reference>
        </references>
      </pivotArea>
    </format>
    <format dxfId="182">
      <pivotArea dataOnly="0" labelOnly="1" outline="0" fieldPosition="0">
        <references count="4">
          <reference field="0" count="1" selected="0">
            <x v="4"/>
          </reference>
          <reference field="2" count="1" selected="0">
            <x v="11"/>
          </reference>
          <reference field="3" count="1" selected="0">
            <x v="0"/>
          </reference>
          <reference field="5" count="1">
            <x v="0"/>
          </reference>
        </references>
      </pivotArea>
    </format>
    <format dxfId="181">
      <pivotArea dataOnly="0" labelOnly="1" outline="0" fieldPosition="0">
        <references count="4">
          <reference field="0" count="1" selected="0">
            <x v="4"/>
          </reference>
          <reference field="2" count="1" selected="0">
            <x v="18"/>
          </reference>
          <reference field="3" count="1" selected="0">
            <x v="3"/>
          </reference>
          <reference field="5" count="1">
            <x v="3"/>
          </reference>
        </references>
      </pivotArea>
    </format>
    <format dxfId="180">
      <pivotArea dataOnly="0" labelOnly="1" outline="0" fieldPosition="0">
        <references count="4">
          <reference field="0" count="1" selected="0">
            <x v="4"/>
          </reference>
          <reference field="2" count="1" selected="0">
            <x v="25"/>
          </reference>
          <reference field="3" count="1" selected="0">
            <x v="1"/>
          </reference>
          <reference field="5" count="1">
            <x v="4"/>
          </reference>
        </references>
      </pivotArea>
    </format>
    <format dxfId="179">
      <pivotArea dataOnly="0" labelOnly="1" outline="0" fieldPosition="0">
        <references count="4">
          <reference field="0" count="1" selected="0">
            <x v="5"/>
          </reference>
          <reference field="2" count="1" selected="0">
            <x v="5"/>
          </reference>
          <reference field="3" count="1" selected="0">
            <x v="2"/>
          </reference>
          <reference field="5" count="1">
            <x v="3"/>
          </reference>
        </references>
      </pivotArea>
    </format>
    <format dxfId="178">
      <pivotArea dataOnly="0" labelOnly="1" outline="0" fieldPosition="0">
        <references count="4">
          <reference field="0" count="1" selected="0">
            <x v="5"/>
          </reference>
          <reference field="2" count="1" selected="0">
            <x v="12"/>
          </reference>
          <reference field="3" count="1" selected="0">
            <x v="2"/>
          </reference>
          <reference field="5" count="1">
            <x v="1"/>
          </reference>
        </references>
      </pivotArea>
    </format>
    <format dxfId="177">
      <pivotArea dataOnly="0" labelOnly="1" outline="0" fieldPosition="0">
        <references count="4">
          <reference field="0" count="1" selected="0">
            <x v="5"/>
          </reference>
          <reference field="2" count="1" selected="0">
            <x v="19"/>
          </reference>
          <reference field="3" count="1" selected="0">
            <x v="1"/>
          </reference>
          <reference field="5" count="1">
            <x v="4"/>
          </reference>
        </references>
      </pivotArea>
    </format>
    <format dxfId="176">
      <pivotArea dataOnly="0" labelOnly="1" outline="0" fieldPosition="0">
        <references count="4">
          <reference field="0" count="1" selected="0">
            <x v="5"/>
          </reference>
          <reference field="2" count="1" selected="0">
            <x v="26"/>
          </reference>
          <reference field="3" count="1" selected="0">
            <x v="3"/>
          </reference>
          <reference field="5" count="1">
            <x v="1"/>
          </reference>
        </references>
      </pivotArea>
    </format>
    <format dxfId="175">
      <pivotArea dataOnly="0" labelOnly="1" outline="0" fieldPosition="0">
        <references count="4">
          <reference field="0" count="1" selected="0">
            <x v="6"/>
          </reference>
          <reference field="2" count="1" selected="0">
            <x v="6"/>
          </reference>
          <reference field="3" count="1" selected="0">
            <x v="2"/>
          </reference>
          <reference field="5" count="1">
            <x v="0"/>
          </reference>
        </references>
      </pivotArea>
    </format>
    <format dxfId="174">
      <pivotArea dataOnly="0" labelOnly="1" outline="0" fieldPosition="0">
        <references count="4">
          <reference field="0" count="1" selected="0">
            <x v="6"/>
          </reference>
          <reference field="2" count="1" selected="0">
            <x v="13"/>
          </reference>
          <reference field="3" count="1" selected="0">
            <x v="3"/>
          </reference>
          <reference field="5" count="1">
            <x v="2"/>
          </reference>
        </references>
      </pivotArea>
    </format>
    <format dxfId="173">
      <pivotArea dataOnly="0" labelOnly="1" outline="0" fieldPosition="0">
        <references count="4">
          <reference field="0" count="1" selected="0">
            <x v="6"/>
          </reference>
          <reference field="2" count="1" selected="0">
            <x v="27"/>
          </reference>
          <reference field="3" count="1" selected="0">
            <x v="2"/>
          </reference>
          <reference field="5" count="1">
            <x v="3"/>
          </reference>
        </references>
      </pivotArea>
    </format>
    <format dxfId="172">
      <pivotArea dataOnly="0" labelOnly="1" outline="0" fieldPosition="0">
        <references count="5">
          <reference field="0" count="1" selected="0">
            <x v="0"/>
          </reference>
          <reference field="2" count="1" selected="0">
            <x v="0"/>
          </reference>
          <reference field="3" count="1" selected="0">
            <x v="2"/>
          </reference>
          <reference field="5" count="1" selected="0">
            <x v="2"/>
          </reference>
          <reference field="6" count="1">
            <x v="4"/>
          </reference>
        </references>
      </pivotArea>
    </format>
    <format dxfId="171">
      <pivotArea dataOnly="0" labelOnly="1" outline="0" fieldPosition="0">
        <references count="5">
          <reference field="0" count="1" selected="0">
            <x v="0"/>
          </reference>
          <reference field="2" count="1" selected="0">
            <x v="7"/>
          </reference>
          <reference field="3" count="1" selected="0">
            <x v="3"/>
          </reference>
          <reference field="5" count="1" selected="0">
            <x v="3"/>
          </reference>
          <reference field="6" count="1">
            <x v="8"/>
          </reference>
        </references>
      </pivotArea>
    </format>
    <format dxfId="170">
      <pivotArea dataOnly="0" labelOnly="1" outline="0" fieldPosition="0">
        <references count="5">
          <reference field="0" count="1" selected="0">
            <x v="0"/>
          </reference>
          <reference field="2" count="1" selected="0">
            <x v="14"/>
          </reference>
          <reference field="3" count="1" selected="0">
            <x v="0"/>
          </reference>
          <reference field="5" count="1" selected="0">
            <x v="3"/>
          </reference>
          <reference field="6" count="1">
            <x v="5"/>
          </reference>
        </references>
      </pivotArea>
    </format>
    <format dxfId="169">
      <pivotArea dataOnly="0" labelOnly="1" outline="0" fieldPosition="0">
        <references count="5">
          <reference field="0" count="1" selected="0">
            <x v="0"/>
          </reference>
          <reference field="2" count="1" selected="0">
            <x v="21"/>
          </reference>
          <reference field="3" count="1" selected="0">
            <x v="1"/>
          </reference>
          <reference field="5" count="1" selected="0">
            <x v="4"/>
          </reference>
          <reference field="6" count="1">
            <x v="7"/>
          </reference>
        </references>
      </pivotArea>
    </format>
    <format dxfId="168">
      <pivotArea dataOnly="0" labelOnly="1" outline="0" fieldPosition="0">
        <references count="5">
          <reference field="0" count="1" selected="0">
            <x v="1"/>
          </reference>
          <reference field="2" count="1" selected="0">
            <x v="1"/>
          </reference>
          <reference field="3" count="1" selected="0">
            <x v="3"/>
          </reference>
          <reference field="5" count="1" selected="0">
            <x v="1"/>
          </reference>
          <reference field="6" count="1">
            <x v="3"/>
          </reference>
        </references>
      </pivotArea>
    </format>
    <format dxfId="167">
      <pivotArea dataOnly="0" labelOnly="1" outline="0" fieldPosition="0">
        <references count="5">
          <reference field="0" count="1" selected="0">
            <x v="1"/>
          </reference>
          <reference field="2" count="1" selected="0">
            <x v="8"/>
          </reference>
          <reference field="3" count="1" selected="0">
            <x v="1"/>
          </reference>
          <reference field="5" count="1" selected="0">
            <x v="0"/>
          </reference>
          <reference field="6" count="1">
            <x v="1"/>
          </reference>
        </references>
      </pivotArea>
    </format>
    <format dxfId="166">
      <pivotArea dataOnly="0" labelOnly="1" outline="0" fieldPosition="0">
        <references count="5">
          <reference field="0" count="1" selected="0">
            <x v="1"/>
          </reference>
          <reference field="2" count="1" selected="0">
            <x v="15"/>
          </reference>
          <reference field="3" count="1" selected="0">
            <x v="3"/>
          </reference>
          <reference field="5" count="1" selected="0">
            <x v="2"/>
          </reference>
          <reference field="6" count="1">
            <x v="2"/>
          </reference>
        </references>
      </pivotArea>
    </format>
    <format dxfId="165">
      <pivotArea dataOnly="0" labelOnly="1" outline="0" fieldPosition="0">
        <references count="5">
          <reference field="0" count="1" selected="0">
            <x v="2"/>
          </reference>
          <reference field="2" count="1" selected="0">
            <x v="2"/>
          </reference>
          <reference field="3" count="1" selected="0">
            <x v="2"/>
          </reference>
          <reference field="5" count="1" selected="0">
            <x v="1"/>
          </reference>
          <reference field="6" count="1">
            <x v="3"/>
          </reference>
        </references>
      </pivotArea>
    </format>
    <format dxfId="164">
      <pivotArea dataOnly="0" labelOnly="1" outline="0" fieldPosition="0">
        <references count="5">
          <reference field="0" count="1" selected="0">
            <x v="2"/>
          </reference>
          <reference field="2" count="1" selected="0">
            <x v="9"/>
          </reference>
          <reference field="3" count="1" selected="0">
            <x v="3"/>
          </reference>
          <reference field="5" count="1" selected="0">
            <x v="2"/>
          </reference>
          <reference field="6" count="1">
            <x v="4"/>
          </reference>
        </references>
      </pivotArea>
    </format>
    <format dxfId="163">
      <pivotArea dataOnly="0" labelOnly="1" outline="0" fieldPosition="0">
        <references count="5">
          <reference field="0" count="1" selected="0">
            <x v="2"/>
          </reference>
          <reference field="2" count="1" selected="0">
            <x v="16"/>
          </reference>
          <reference field="3" count="1" selected="0">
            <x v="0"/>
          </reference>
          <reference field="5" count="1" selected="0">
            <x v="0"/>
          </reference>
          <reference field="6" count="1">
            <x v="1"/>
          </reference>
        </references>
      </pivotArea>
    </format>
    <format dxfId="162">
      <pivotArea dataOnly="0" labelOnly="1" outline="0" fieldPosition="0">
        <references count="5">
          <reference field="0" count="1" selected="0">
            <x v="3"/>
          </reference>
          <reference field="2" count="1" selected="0">
            <x v="3"/>
          </reference>
          <reference field="3" count="1" selected="0">
            <x v="2"/>
          </reference>
          <reference field="5" count="1" selected="0">
            <x v="4"/>
          </reference>
          <reference field="6" count="1">
            <x v="7"/>
          </reference>
        </references>
      </pivotArea>
    </format>
    <format dxfId="161">
      <pivotArea dataOnly="0" labelOnly="1" outline="0" fieldPosition="0">
        <references count="5">
          <reference field="0" count="1" selected="0">
            <x v="3"/>
          </reference>
          <reference field="2" count="1" selected="0">
            <x v="10"/>
          </reference>
          <reference field="3" count="1" selected="0">
            <x v="3"/>
          </reference>
          <reference field="5" count="1" selected="0">
            <x v="4"/>
          </reference>
          <reference field="6" count="1">
            <x v="0"/>
          </reference>
        </references>
      </pivotArea>
    </format>
    <format dxfId="160">
      <pivotArea dataOnly="0" labelOnly="1" outline="0" fieldPosition="0">
        <references count="5">
          <reference field="0" count="1" selected="0">
            <x v="3"/>
          </reference>
          <reference field="2" count="1" selected="0">
            <x v="17"/>
          </reference>
          <reference field="3" count="1" selected="0">
            <x v="3"/>
          </reference>
          <reference field="5" count="1" selected="0">
            <x v="3"/>
          </reference>
          <reference field="6" count="1">
            <x v="8"/>
          </reference>
        </references>
      </pivotArea>
    </format>
    <format dxfId="159">
      <pivotArea dataOnly="0" labelOnly="1" outline="0" fieldPosition="0">
        <references count="5">
          <reference field="0" count="1" selected="0">
            <x v="4"/>
          </reference>
          <reference field="2" count="1" selected="0">
            <x v="4"/>
          </reference>
          <reference field="3" count="1" selected="0">
            <x v="3"/>
          </reference>
          <reference field="5" count="1" selected="0">
            <x v="2"/>
          </reference>
          <reference field="6" count="1">
            <x v="2"/>
          </reference>
        </references>
      </pivotArea>
    </format>
    <format dxfId="158">
      <pivotArea dataOnly="0" labelOnly="1" outline="0" fieldPosition="0">
        <references count="5">
          <reference field="0" count="1" selected="0">
            <x v="4"/>
          </reference>
          <reference field="2" count="1" selected="0">
            <x v="11"/>
          </reference>
          <reference field="3" count="1" selected="0">
            <x v="0"/>
          </reference>
          <reference field="5" count="1" selected="0">
            <x v="0"/>
          </reference>
          <reference field="6" count="1">
            <x v="1"/>
          </reference>
        </references>
      </pivotArea>
    </format>
    <format dxfId="157">
      <pivotArea dataOnly="0" labelOnly="1" outline="0" fieldPosition="0">
        <references count="5">
          <reference field="0" count="1" selected="0">
            <x v="4"/>
          </reference>
          <reference field="2" count="1" selected="0">
            <x v="18"/>
          </reference>
          <reference field="3" count="1" selected="0">
            <x v="3"/>
          </reference>
          <reference field="5" count="1" selected="0">
            <x v="3"/>
          </reference>
          <reference field="6" count="1">
            <x v="8"/>
          </reference>
        </references>
      </pivotArea>
    </format>
    <format dxfId="156">
      <pivotArea dataOnly="0" labelOnly="1" outline="0" fieldPosition="0">
        <references count="5">
          <reference field="0" count="1" selected="0">
            <x v="4"/>
          </reference>
          <reference field="2" count="1" selected="0">
            <x v="25"/>
          </reference>
          <reference field="3" count="1" selected="0">
            <x v="1"/>
          </reference>
          <reference field="5" count="1" selected="0">
            <x v="4"/>
          </reference>
          <reference field="6" count="1">
            <x v="0"/>
          </reference>
        </references>
      </pivotArea>
    </format>
    <format dxfId="155">
      <pivotArea dataOnly="0" labelOnly="1" outline="0" fieldPosition="0">
        <references count="5">
          <reference field="0" count="1" selected="0">
            <x v="5"/>
          </reference>
          <reference field="2" count="1" selected="0">
            <x v="5"/>
          </reference>
          <reference field="3" count="1" selected="0">
            <x v="2"/>
          </reference>
          <reference field="5" count="1" selected="0">
            <x v="3"/>
          </reference>
          <reference field="6" count="1">
            <x v="5"/>
          </reference>
        </references>
      </pivotArea>
    </format>
    <format dxfId="154">
      <pivotArea dataOnly="0" labelOnly="1" outline="0" fieldPosition="0">
        <references count="5">
          <reference field="0" count="1" selected="0">
            <x v="5"/>
          </reference>
          <reference field="2" count="1" selected="0">
            <x v="12"/>
          </reference>
          <reference field="3" count="1" selected="0">
            <x v="2"/>
          </reference>
          <reference field="5" count="1" selected="0">
            <x v="1"/>
          </reference>
          <reference field="6" count="1">
            <x v="3"/>
          </reference>
        </references>
      </pivotArea>
    </format>
    <format dxfId="153">
      <pivotArea dataOnly="0" labelOnly="1" outline="0" fieldPosition="0">
        <references count="5">
          <reference field="0" count="1" selected="0">
            <x v="5"/>
          </reference>
          <reference field="2" count="1" selected="0">
            <x v="19"/>
          </reference>
          <reference field="3" count="1" selected="0">
            <x v="1"/>
          </reference>
          <reference field="5" count="1" selected="0">
            <x v="4"/>
          </reference>
          <reference field="6" count="1">
            <x v="0"/>
          </reference>
        </references>
      </pivotArea>
    </format>
    <format dxfId="152">
      <pivotArea dataOnly="0" labelOnly="1" outline="0" fieldPosition="0">
        <references count="5">
          <reference field="0" count="1" selected="0">
            <x v="5"/>
          </reference>
          <reference field="2" count="1" selected="0">
            <x v="26"/>
          </reference>
          <reference field="3" count="1" selected="0">
            <x v="3"/>
          </reference>
          <reference field="5" count="1" selected="0">
            <x v="1"/>
          </reference>
          <reference field="6" count="1">
            <x v="3"/>
          </reference>
        </references>
      </pivotArea>
    </format>
    <format dxfId="151">
      <pivotArea dataOnly="0" labelOnly="1" outline="0" fieldPosition="0">
        <references count="5">
          <reference field="0" count="1" selected="0">
            <x v="6"/>
          </reference>
          <reference field="2" count="1" selected="0">
            <x v="6"/>
          </reference>
          <reference field="3" count="1" selected="0">
            <x v="2"/>
          </reference>
          <reference field="5" count="1" selected="0">
            <x v="0"/>
          </reference>
          <reference field="6" count="1">
            <x v="1"/>
          </reference>
        </references>
      </pivotArea>
    </format>
    <format dxfId="150">
      <pivotArea dataOnly="0" labelOnly="1" outline="0" fieldPosition="0">
        <references count="5">
          <reference field="0" count="1" selected="0">
            <x v="6"/>
          </reference>
          <reference field="2" count="1" selected="0">
            <x v="13"/>
          </reference>
          <reference field="3" count="1" selected="0">
            <x v="3"/>
          </reference>
          <reference field="5" count="1" selected="0">
            <x v="2"/>
          </reference>
          <reference field="6" count="1">
            <x v="6"/>
          </reference>
        </references>
      </pivotArea>
    </format>
    <format dxfId="149">
      <pivotArea dataOnly="0" labelOnly="1" outline="0" fieldPosition="0">
        <references count="5">
          <reference field="0" count="1" selected="0">
            <x v="6"/>
          </reference>
          <reference field="2" count="1" selected="0">
            <x v="20"/>
          </reference>
          <reference field="3" count="1" selected="0">
            <x v="0"/>
          </reference>
          <reference field="5" count="1" selected="0">
            <x v="2"/>
          </reference>
          <reference field="6" count="1">
            <x v="5"/>
          </reference>
        </references>
      </pivotArea>
    </format>
    <format dxfId="148">
      <pivotArea dataOnly="0" labelOnly="1" outline="0" fieldPosition="0">
        <references count="5">
          <reference field="0" count="1" selected="0">
            <x v="6"/>
          </reference>
          <reference field="2" count="1" selected="0">
            <x v="27"/>
          </reference>
          <reference field="3" count="1" selected="0">
            <x v="2"/>
          </reference>
          <reference field="5" count="1" selected="0">
            <x v="3"/>
          </reference>
          <reference field="6" count="1">
            <x v="8"/>
          </reference>
        </references>
      </pivotArea>
    </format>
    <format dxfId="147">
      <pivotArea dataOnly="0" labelOnly="1" outline="0" fieldPosition="0">
        <references count="6">
          <reference field="0" count="1" selected="0">
            <x v="0"/>
          </reference>
          <reference field="2" count="1" selected="0">
            <x v="0"/>
          </reference>
          <reference field="3" count="1" selected="0">
            <x v="2"/>
          </reference>
          <reference field="5" count="1" selected="0">
            <x v="2"/>
          </reference>
          <reference field="6" count="1" selected="0">
            <x v="4"/>
          </reference>
          <reference field="7" count="1">
            <x v="2"/>
          </reference>
        </references>
      </pivotArea>
    </format>
    <format dxfId="146">
      <pivotArea dataOnly="0" labelOnly="1" outline="0" fieldPosition="0">
        <references count="6">
          <reference field="0" count="1" selected="0">
            <x v="0"/>
          </reference>
          <reference field="2" count="1" selected="0">
            <x v="7"/>
          </reference>
          <reference field="3" count="1" selected="0">
            <x v="3"/>
          </reference>
          <reference field="5" count="1" selected="0">
            <x v="3"/>
          </reference>
          <reference field="6" count="1" selected="0">
            <x v="8"/>
          </reference>
          <reference field="7" count="1">
            <x v="3"/>
          </reference>
        </references>
      </pivotArea>
    </format>
    <format dxfId="145">
      <pivotArea dataOnly="0" labelOnly="1" outline="0" fieldPosition="0">
        <references count="6">
          <reference field="0" count="1" selected="0">
            <x v="0"/>
          </reference>
          <reference field="2" count="1" selected="0">
            <x v="21"/>
          </reference>
          <reference field="3" count="1" selected="0">
            <x v="1"/>
          </reference>
          <reference field="5" count="1" selected="0">
            <x v="4"/>
          </reference>
          <reference field="6" count="1" selected="0">
            <x v="7"/>
          </reference>
          <reference field="7" count="1">
            <x v="4"/>
          </reference>
        </references>
      </pivotArea>
    </format>
    <format dxfId="144">
      <pivotArea dataOnly="0" labelOnly="1" outline="0" fieldPosition="0">
        <references count="6">
          <reference field="0" count="1" selected="0">
            <x v="1"/>
          </reference>
          <reference field="2" count="1" selected="0">
            <x v="1"/>
          </reference>
          <reference field="3" count="1" selected="0">
            <x v="3"/>
          </reference>
          <reference field="5" count="1" selected="0">
            <x v="1"/>
          </reference>
          <reference field="6" count="1" selected="0">
            <x v="3"/>
          </reference>
          <reference field="7" count="1">
            <x v="1"/>
          </reference>
        </references>
      </pivotArea>
    </format>
    <format dxfId="143">
      <pivotArea dataOnly="0" labelOnly="1" outline="0" fieldPosition="0">
        <references count="6">
          <reference field="0" count="1" selected="0">
            <x v="1"/>
          </reference>
          <reference field="2" count="1" selected="0">
            <x v="8"/>
          </reference>
          <reference field="3" count="1" selected="0">
            <x v="1"/>
          </reference>
          <reference field="5" count="1" selected="0">
            <x v="0"/>
          </reference>
          <reference field="6" count="1" selected="0">
            <x v="1"/>
          </reference>
          <reference field="7" count="1">
            <x v="0"/>
          </reference>
        </references>
      </pivotArea>
    </format>
    <format dxfId="142">
      <pivotArea dataOnly="0" labelOnly="1" outline="0" fieldPosition="0">
        <references count="6">
          <reference field="0" count="1" selected="0">
            <x v="1"/>
          </reference>
          <reference field="2" count="1" selected="0">
            <x v="15"/>
          </reference>
          <reference field="3" count="1" selected="0">
            <x v="3"/>
          </reference>
          <reference field="5" count="1" selected="0">
            <x v="2"/>
          </reference>
          <reference field="6" count="1" selected="0">
            <x v="2"/>
          </reference>
          <reference field="7" count="1">
            <x v="2"/>
          </reference>
        </references>
      </pivotArea>
    </format>
    <format dxfId="141">
      <pivotArea dataOnly="0" labelOnly="1" outline="0" fieldPosition="0">
        <references count="6">
          <reference field="0" count="1" selected="0">
            <x v="2"/>
          </reference>
          <reference field="2" count="1" selected="0">
            <x v="2"/>
          </reference>
          <reference field="3" count="1" selected="0">
            <x v="2"/>
          </reference>
          <reference field="5" count="1" selected="0">
            <x v="1"/>
          </reference>
          <reference field="6" count="1" selected="0">
            <x v="3"/>
          </reference>
          <reference field="7" count="1">
            <x v="1"/>
          </reference>
        </references>
      </pivotArea>
    </format>
    <format dxfId="140">
      <pivotArea dataOnly="0" labelOnly="1" outline="0" fieldPosition="0">
        <references count="6">
          <reference field="0" count="1" selected="0">
            <x v="2"/>
          </reference>
          <reference field="2" count="1" selected="0">
            <x v="9"/>
          </reference>
          <reference field="3" count="1" selected="0">
            <x v="3"/>
          </reference>
          <reference field="5" count="1" selected="0">
            <x v="2"/>
          </reference>
          <reference field="6" count="1" selected="0">
            <x v="4"/>
          </reference>
          <reference field="7" count="1">
            <x v="2"/>
          </reference>
        </references>
      </pivotArea>
    </format>
    <format dxfId="139">
      <pivotArea dataOnly="0" labelOnly="1" outline="0" fieldPosition="0">
        <references count="6">
          <reference field="0" count="1" selected="0">
            <x v="2"/>
          </reference>
          <reference field="2" count="1" selected="0">
            <x v="16"/>
          </reference>
          <reference field="3" count="1" selected="0">
            <x v="0"/>
          </reference>
          <reference field="5" count="1" selected="0">
            <x v="0"/>
          </reference>
          <reference field="6" count="1" selected="0">
            <x v="1"/>
          </reference>
          <reference field="7" count="1">
            <x v="0"/>
          </reference>
        </references>
      </pivotArea>
    </format>
    <format dxfId="138">
      <pivotArea dataOnly="0" labelOnly="1" outline="0" fieldPosition="0">
        <references count="6">
          <reference field="0" count="1" selected="0">
            <x v="3"/>
          </reference>
          <reference field="2" count="1" selected="0">
            <x v="3"/>
          </reference>
          <reference field="3" count="1" selected="0">
            <x v="2"/>
          </reference>
          <reference field="5" count="1" selected="0">
            <x v="4"/>
          </reference>
          <reference field="6" count="1" selected="0">
            <x v="7"/>
          </reference>
          <reference field="7" count="1">
            <x v="4"/>
          </reference>
        </references>
      </pivotArea>
    </format>
    <format dxfId="137">
      <pivotArea dataOnly="0" labelOnly="1" outline="0" fieldPosition="0">
        <references count="6">
          <reference field="0" count="1" selected="0">
            <x v="3"/>
          </reference>
          <reference field="2" count="1" selected="0">
            <x v="17"/>
          </reference>
          <reference field="3" count="1" selected="0">
            <x v="3"/>
          </reference>
          <reference field="5" count="1" selected="0">
            <x v="3"/>
          </reference>
          <reference field="6" count="1" selected="0">
            <x v="8"/>
          </reference>
          <reference field="7" count="1">
            <x v="3"/>
          </reference>
        </references>
      </pivotArea>
    </format>
    <format dxfId="136">
      <pivotArea dataOnly="0" labelOnly="1" outline="0" fieldPosition="0">
        <references count="6">
          <reference field="0" count="1" selected="0">
            <x v="3"/>
          </reference>
          <reference field="2" count="1" selected="0">
            <x v="24"/>
          </reference>
          <reference field="3" count="1" selected="0">
            <x v="3"/>
          </reference>
          <reference field="5" count="1" selected="0">
            <x v="2"/>
          </reference>
          <reference field="6" count="1" selected="0">
            <x v="8"/>
          </reference>
          <reference field="7" count="1">
            <x v="2"/>
          </reference>
        </references>
      </pivotArea>
    </format>
    <format dxfId="135">
      <pivotArea dataOnly="0" labelOnly="1" outline="0" fieldPosition="0">
        <references count="6">
          <reference field="0" count="1" selected="0">
            <x v="4"/>
          </reference>
          <reference field="2" count="1" selected="0">
            <x v="4"/>
          </reference>
          <reference field="3" count="1" selected="0">
            <x v="3"/>
          </reference>
          <reference field="5" count="1" selected="0">
            <x v="2"/>
          </reference>
          <reference field="6" count="1" selected="0">
            <x v="2"/>
          </reference>
          <reference field="7" count="1">
            <x v="2"/>
          </reference>
        </references>
      </pivotArea>
    </format>
    <format dxfId="134">
      <pivotArea dataOnly="0" labelOnly="1" outline="0" fieldPosition="0">
        <references count="6">
          <reference field="0" count="1" selected="0">
            <x v="4"/>
          </reference>
          <reference field="2" count="1" selected="0">
            <x v="11"/>
          </reference>
          <reference field="3" count="1" selected="0">
            <x v="0"/>
          </reference>
          <reference field="5" count="1" selected="0">
            <x v="0"/>
          </reference>
          <reference field="6" count="1" selected="0">
            <x v="1"/>
          </reference>
          <reference field="7" count="1">
            <x v="0"/>
          </reference>
        </references>
      </pivotArea>
    </format>
    <format dxfId="133">
      <pivotArea dataOnly="0" labelOnly="1" outline="0" fieldPosition="0">
        <references count="6">
          <reference field="0" count="1" selected="0">
            <x v="4"/>
          </reference>
          <reference field="2" count="1" selected="0">
            <x v="18"/>
          </reference>
          <reference field="3" count="1" selected="0">
            <x v="3"/>
          </reference>
          <reference field="5" count="1" selected="0">
            <x v="3"/>
          </reference>
          <reference field="6" count="1" selected="0">
            <x v="8"/>
          </reference>
          <reference field="7" count="1">
            <x v="3"/>
          </reference>
        </references>
      </pivotArea>
    </format>
    <format dxfId="132">
      <pivotArea dataOnly="0" labelOnly="1" outline="0" fieldPosition="0">
        <references count="6">
          <reference field="0" count="1" selected="0">
            <x v="4"/>
          </reference>
          <reference field="2" count="1" selected="0">
            <x v="25"/>
          </reference>
          <reference field="3" count="1" selected="0">
            <x v="1"/>
          </reference>
          <reference field="5" count="1" selected="0">
            <x v="4"/>
          </reference>
          <reference field="6" count="1" selected="0">
            <x v="0"/>
          </reference>
          <reference field="7" count="1">
            <x v="4"/>
          </reference>
        </references>
      </pivotArea>
    </format>
    <format dxfId="131">
      <pivotArea dataOnly="0" labelOnly="1" outline="0" fieldPosition="0">
        <references count="6">
          <reference field="0" count="1" selected="0">
            <x v="5"/>
          </reference>
          <reference field="2" count="1" selected="0">
            <x v="5"/>
          </reference>
          <reference field="3" count="1" selected="0">
            <x v="2"/>
          </reference>
          <reference field="5" count="1" selected="0">
            <x v="3"/>
          </reference>
          <reference field="6" count="1" selected="0">
            <x v="5"/>
          </reference>
          <reference field="7" count="1">
            <x v="3"/>
          </reference>
        </references>
      </pivotArea>
    </format>
    <format dxfId="130">
      <pivotArea dataOnly="0" labelOnly="1" outline="0" fieldPosition="0">
        <references count="6">
          <reference field="0" count="1" selected="0">
            <x v="5"/>
          </reference>
          <reference field="2" count="1" selected="0">
            <x v="12"/>
          </reference>
          <reference field="3" count="1" selected="0">
            <x v="2"/>
          </reference>
          <reference field="5" count="1" selected="0">
            <x v="1"/>
          </reference>
          <reference field="6" count="1" selected="0">
            <x v="3"/>
          </reference>
          <reference field="7" count="1">
            <x v="1"/>
          </reference>
        </references>
      </pivotArea>
    </format>
    <format dxfId="129">
      <pivotArea dataOnly="0" labelOnly="1" outline="0" fieldPosition="0">
        <references count="6">
          <reference field="0" count="1" selected="0">
            <x v="5"/>
          </reference>
          <reference field="2" count="1" selected="0">
            <x v="19"/>
          </reference>
          <reference field="3" count="1" selected="0">
            <x v="1"/>
          </reference>
          <reference field="5" count="1" selected="0">
            <x v="4"/>
          </reference>
          <reference field="6" count="1" selected="0">
            <x v="0"/>
          </reference>
          <reference field="7" count="1">
            <x v="4"/>
          </reference>
        </references>
      </pivotArea>
    </format>
    <format dxfId="128">
      <pivotArea dataOnly="0" labelOnly="1" outline="0" fieldPosition="0">
        <references count="6">
          <reference field="0" count="1" selected="0">
            <x v="5"/>
          </reference>
          <reference field="2" count="1" selected="0">
            <x v="26"/>
          </reference>
          <reference field="3" count="1" selected="0">
            <x v="3"/>
          </reference>
          <reference field="5" count="1" selected="0">
            <x v="1"/>
          </reference>
          <reference field="6" count="1" selected="0">
            <x v="3"/>
          </reference>
          <reference field="7" count="1">
            <x v="1"/>
          </reference>
        </references>
      </pivotArea>
    </format>
    <format dxfId="127">
      <pivotArea dataOnly="0" labelOnly="1" outline="0" fieldPosition="0">
        <references count="6">
          <reference field="0" count="1" selected="0">
            <x v="6"/>
          </reference>
          <reference field="2" count="1" selected="0">
            <x v="6"/>
          </reference>
          <reference field="3" count="1" selected="0">
            <x v="2"/>
          </reference>
          <reference field="5" count="1" selected="0">
            <x v="0"/>
          </reference>
          <reference field="6" count="1" selected="0">
            <x v="1"/>
          </reference>
          <reference field="7" count="1">
            <x v="0"/>
          </reference>
        </references>
      </pivotArea>
    </format>
    <format dxfId="126">
      <pivotArea dataOnly="0" labelOnly="1" outline="0" fieldPosition="0">
        <references count="6">
          <reference field="0" count="1" selected="0">
            <x v="6"/>
          </reference>
          <reference field="2" count="1" selected="0">
            <x v="13"/>
          </reference>
          <reference field="3" count="1" selected="0">
            <x v="3"/>
          </reference>
          <reference field="5" count="1" selected="0">
            <x v="2"/>
          </reference>
          <reference field="6" count="1" selected="0">
            <x v="6"/>
          </reference>
          <reference field="7" count="1">
            <x v="2"/>
          </reference>
        </references>
      </pivotArea>
    </format>
    <format dxfId="125">
      <pivotArea dataOnly="0" labelOnly="1" outline="0" fieldPosition="0">
        <references count="6">
          <reference field="0" count="1" selected="0">
            <x v="6"/>
          </reference>
          <reference field="2" count="1" selected="0">
            <x v="27"/>
          </reference>
          <reference field="3" count="1" selected="0">
            <x v="2"/>
          </reference>
          <reference field="5" count="1" selected="0">
            <x v="3"/>
          </reference>
          <reference field="6" count="1" selected="0">
            <x v="8"/>
          </reference>
          <reference field="7" count="1">
            <x v="3"/>
          </reference>
        </references>
      </pivotArea>
    </format>
    <format dxfId="124">
      <pivotArea dataOnly="0" labelOnly="1" outline="0" fieldPosition="0">
        <references count="7">
          <reference field="0" count="1" selected="0">
            <x v="0"/>
          </reference>
          <reference field="2" count="1" selected="0">
            <x v="0"/>
          </reference>
          <reference field="3" count="1" selected="0">
            <x v="2"/>
          </reference>
          <reference field="5" count="1" selected="0">
            <x v="2"/>
          </reference>
          <reference field="6" count="1" selected="0">
            <x v="4"/>
          </reference>
          <reference field="7" count="1" selected="0">
            <x v="2"/>
          </reference>
          <reference field="8" count="1">
            <x v="3"/>
          </reference>
        </references>
      </pivotArea>
    </format>
    <format dxfId="123">
      <pivotArea dataOnly="0" labelOnly="1" outline="0" fieldPosition="0">
        <references count="7">
          <reference field="0" count="1" selected="0">
            <x v="0"/>
          </reference>
          <reference field="2" count="1" selected="0">
            <x v="7"/>
          </reference>
          <reference field="3" count="1" selected="0">
            <x v="3"/>
          </reference>
          <reference field="5" count="1" selected="0">
            <x v="3"/>
          </reference>
          <reference field="6" count="1" selected="0">
            <x v="8"/>
          </reference>
          <reference field="7" count="1" selected="0">
            <x v="3"/>
          </reference>
          <reference field="8" count="1">
            <x v="2"/>
          </reference>
        </references>
      </pivotArea>
    </format>
    <format dxfId="122">
      <pivotArea dataOnly="0" labelOnly="1" outline="0" fieldPosition="0">
        <references count="7">
          <reference field="0" count="1" selected="0">
            <x v="0"/>
          </reference>
          <reference field="2" count="1" selected="0">
            <x v="14"/>
          </reference>
          <reference field="3" count="1" selected="0">
            <x v="0"/>
          </reference>
          <reference field="5" count="1" selected="0">
            <x v="3"/>
          </reference>
          <reference field="6" count="1" selected="0">
            <x v="5"/>
          </reference>
          <reference field="7" count="1" selected="0">
            <x v="3"/>
          </reference>
          <reference field="8" count="1">
            <x v="4"/>
          </reference>
        </references>
      </pivotArea>
    </format>
    <format dxfId="121">
      <pivotArea dataOnly="0" labelOnly="1" outline="0" fieldPosition="0">
        <references count="7">
          <reference field="0" count="1" selected="0">
            <x v="0"/>
          </reference>
          <reference field="2" count="1" selected="0">
            <x v="21"/>
          </reference>
          <reference field="3" count="1" selected="0">
            <x v="1"/>
          </reference>
          <reference field="5" count="1" selected="0">
            <x v="4"/>
          </reference>
          <reference field="6" count="1" selected="0">
            <x v="7"/>
          </reference>
          <reference field="7" count="1" selected="0">
            <x v="4"/>
          </reference>
          <reference field="8" count="1">
            <x v="5"/>
          </reference>
        </references>
      </pivotArea>
    </format>
    <format dxfId="120">
      <pivotArea dataOnly="0" labelOnly="1" outline="0" fieldPosition="0">
        <references count="7">
          <reference field="0" count="1" selected="0">
            <x v="1"/>
          </reference>
          <reference field="2" count="1" selected="0">
            <x v="1"/>
          </reference>
          <reference field="3" count="1" selected="0">
            <x v="3"/>
          </reference>
          <reference field="5" count="1" selected="0">
            <x v="1"/>
          </reference>
          <reference field="6" count="1" selected="0">
            <x v="3"/>
          </reference>
          <reference field="7" count="1" selected="0">
            <x v="1"/>
          </reference>
          <reference field="8" count="1">
            <x v="4"/>
          </reference>
        </references>
      </pivotArea>
    </format>
    <format dxfId="119">
      <pivotArea dataOnly="0" labelOnly="1" outline="0" fieldPosition="0">
        <references count="7">
          <reference field="0" count="1" selected="0">
            <x v="1"/>
          </reference>
          <reference field="2" count="1" selected="0">
            <x v="8"/>
          </reference>
          <reference field="3" count="1" selected="0">
            <x v="1"/>
          </reference>
          <reference field="5" count="1" selected="0">
            <x v="0"/>
          </reference>
          <reference field="6" count="1" selected="0">
            <x v="1"/>
          </reference>
          <reference field="7" count="1" selected="0">
            <x v="0"/>
          </reference>
          <reference field="8" count="1">
            <x v="1"/>
          </reference>
        </references>
      </pivotArea>
    </format>
    <format dxfId="118">
      <pivotArea dataOnly="0" labelOnly="1" outline="0" fieldPosition="0">
        <references count="7">
          <reference field="0" count="1" selected="0">
            <x v="1"/>
          </reference>
          <reference field="2" count="1" selected="0">
            <x v="15"/>
          </reference>
          <reference field="3" count="1" selected="0">
            <x v="3"/>
          </reference>
          <reference field="5" count="1" selected="0">
            <x v="2"/>
          </reference>
          <reference field="6" count="1" selected="0">
            <x v="2"/>
          </reference>
          <reference field="7" count="1" selected="0">
            <x v="2"/>
          </reference>
          <reference field="8" count="1">
            <x v="5"/>
          </reference>
        </references>
      </pivotArea>
    </format>
    <format dxfId="117">
      <pivotArea dataOnly="0" labelOnly="1" outline="0" fieldPosition="0">
        <references count="7">
          <reference field="0" count="1" selected="0">
            <x v="1"/>
          </reference>
          <reference field="2" count="1" selected="0">
            <x v="22"/>
          </reference>
          <reference field="3" count="1" selected="0">
            <x v="2"/>
          </reference>
          <reference field="5" count="1" selected="0">
            <x v="2"/>
          </reference>
          <reference field="6" count="1" selected="0">
            <x v="2"/>
          </reference>
          <reference field="7" count="1" selected="0">
            <x v="2"/>
          </reference>
          <reference field="8" count="1">
            <x v="2"/>
          </reference>
        </references>
      </pivotArea>
    </format>
    <format dxfId="116">
      <pivotArea dataOnly="0" labelOnly="1" outline="0" fieldPosition="0">
        <references count="7">
          <reference field="0" count="1" selected="0">
            <x v="2"/>
          </reference>
          <reference field="2" count="1" selected="0">
            <x v="2"/>
          </reference>
          <reference field="3" count="1" selected="0">
            <x v="2"/>
          </reference>
          <reference field="5" count="1" selected="0">
            <x v="1"/>
          </reference>
          <reference field="6" count="1" selected="0">
            <x v="3"/>
          </reference>
          <reference field="7" count="1" selected="0">
            <x v="1"/>
          </reference>
          <reference field="8" count="1">
            <x v="5"/>
          </reference>
        </references>
      </pivotArea>
    </format>
    <format dxfId="115">
      <pivotArea dataOnly="0" labelOnly="1" outline="0" fieldPosition="0">
        <references count="7">
          <reference field="0" count="1" selected="0">
            <x v="2"/>
          </reference>
          <reference field="2" count="1" selected="0">
            <x v="9"/>
          </reference>
          <reference field="3" count="1" selected="0">
            <x v="3"/>
          </reference>
          <reference field="5" count="1" selected="0">
            <x v="2"/>
          </reference>
          <reference field="6" count="1" selected="0">
            <x v="4"/>
          </reference>
          <reference field="7" count="1" selected="0">
            <x v="2"/>
          </reference>
          <reference field="8" count="1">
            <x v="1"/>
          </reference>
        </references>
      </pivotArea>
    </format>
    <format dxfId="114">
      <pivotArea dataOnly="0" labelOnly="1" outline="0" fieldPosition="0">
        <references count="7">
          <reference field="0" count="1" selected="0">
            <x v="2"/>
          </reference>
          <reference field="2" count="1" selected="0">
            <x v="23"/>
          </reference>
          <reference field="3" count="1" selected="0">
            <x v="1"/>
          </reference>
          <reference field="5" count="1" selected="0">
            <x v="0"/>
          </reference>
          <reference field="6" count="1" selected="0">
            <x v="1"/>
          </reference>
          <reference field="7" count="1" selected="0">
            <x v="0"/>
          </reference>
          <reference field="8" count="1">
            <x v="2"/>
          </reference>
        </references>
      </pivotArea>
    </format>
    <format dxfId="113">
      <pivotArea dataOnly="0" labelOnly="1" outline="0" fieldPosition="0">
        <references count="7">
          <reference field="0" count="1" selected="0">
            <x v="3"/>
          </reference>
          <reference field="2" count="1" selected="0">
            <x v="3"/>
          </reference>
          <reference field="3" count="1" selected="0">
            <x v="2"/>
          </reference>
          <reference field="5" count="1" selected="0">
            <x v="4"/>
          </reference>
          <reference field="6" count="1" selected="0">
            <x v="7"/>
          </reference>
          <reference field="7" count="1" selected="0">
            <x v="4"/>
          </reference>
          <reference field="8" count="1">
            <x v="4"/>
          </reference>
        </references>
      </pivotArea>
    </format>
    <format dxfId="112">
      <pivotArea dataOnly="0" labelOnly="1" outline="0" fieldPosition="0">
        <references count="7">
          <reference field="0" count="1" selected="0">
            <x v="3"/>
          </reference>
          <reference field="2" count="1" selected="0">
            <x v="10"/>
          </reference>
          <reference field="3" count="1" selected="0">
            <x v="3"/>
          </reference>
          <reference field="5" count="1" selected="0">
            <x v="4"/>
          </reference>
          <reference field="6" count="1" selected="0">
            <x v="0"/>
          </reference>
          <reference field="7" count="1" selected="0">
            <x v="4"/>
          </reference>
          <reference field="8" count="1">
            <x v="1"/>
          </reference>
        </references>
      </pivotArea>
    </format>
    <format dxfId="111">
      <pivotArea dataOnly="0" labelOnly="1" outline="0" fieldPosition="0">
        <references count="7">
          <reference field="0" count="1" selected="0">
            <x v="3"/>
          </reference>
          <reference field="2" count="1" selected="0">
            <x v="17"/>
          </reference>
          <reference field="3" count="1" selected="0">
            <x v="3"/>
          </reference>
          <reference field="5" count="1" selected="0">
            <x v="3"/>
          </reference>
          <reference field="6" count="1" selected="0">
            <x v="8"/>
          </reference>
          <reference field="7" count="1" selected="0">
            <x v="3"/>
          </reference>
          <reference field="8" count="1">
            <x v="3"/>
          </reference>
        </references>
      </pivotArea>
    </format>
    <format dxfId="110">
      <pivotArea dataOnly="0" labelOnly="1" outline="0" fieldPosition="0">
        <references count="7">
          <reference field="0" count="1" selected="0">
            <x v="3"/>
          </reference>
          <reference field="2" count="1" selected="0">
            <x v="24"/>
          </reference>
          <reference field="3" count="1" selected="0">
            <x v="3"/>
          </reference>
          <reference field="5" count="1" selected="0">
            <x v="2"/>
          </reference>
          <reference field="6" count="1" selected="0">
            <x v="8"/>
          </reference>
          <reference field="7" count="1" selected="0">
            <x v="2"/>
          </reference>
          <reference field="8" count="1">
            <x v="2"/>
          </reference>
        </references>
      </pivotArea>
    </format>
    <format dxfId="109">
      <pivotArea dataOnly="0" labelOnly="1" outline="0" fieldPosition="0">
        <references count="7">
          <reference field="0" count="1" selected="0">
            <x v="4"/>
          </reference>
          <reference field="2" count="1" selected="0">
            <x v="4"/>
          </reference>
          <reference field="3" count="1" selected="0">
            <x v="3"/>
          </reference>
          <reference field="5" count="1" selected="0">
            <x v="2"/>
          </reference>
          <reference field="6" count="1" selected="0">
            <x v="2"/>
          </reference>
          <reference field="7" count="1" selected="0">
            <x v="2"/>
          </reference>
          <reference field="8" count="1">
            <x v="2"/>
          </reference>
        </references>
      </pivotArea>
    </format>
    <format dxfId="108">
      <pivotArea dataOnly="0" labelOnly="1" outline="0" fieldPosition="0">
        <references count="7">
          <reference field="0" count="1" selected="0">
            <x v="4"/>
          </reference>
          <reference field="2" count="1" selected="0">
            <x v="11"/>
          </reference>
          <reference field="3" count="1" selected="0">
            <x v="0"/>
          </reference>
          <reference field="5" count="1" selected="0">
            <x v="0"/>
          </reference>
          <reference field="6" count="1" selected="0">
            <x v="1"/>
          </reference>
          <reference field="7" count="1" selected="0">
            <x v="0"/>
          </reference>
          <reference field="8" count="1">
            <x v="4"/>
          </reference>
        </references>
      </pivotArea>
    </format>
    <format dxfId="107">
      <pivotArea dataOnly="0" labelOnly="1" outline="0" fieldPosition="0">
        <references count="7">
          <reference field="0" count="1" selected="0">
            <x v="4"/>
          </reference>
          <reference field="2" count="1" selected="0">
            <x v="18"/>
          </reference>
          <reference field="3" count="1" selected="0">
            <x v="3"/>
          </reference>
          <reference field="5" count="1" selected="0">
            <x v="3"/>
          </reference>
          <reference field="6" count="1" selected="0">
            <x v="8"/>
          </reference>
          <reference field="7" count="1" selected="0">
            <x v="3"/>
          </reference>
          <reference field="8" count="1">
            <x v="5"/>
          </reference>
        </references>
      </pivotArea>
    </format>
    <format dxfId="106">
      <pivotArea dataOnly="0" labelOnly="1" outline="0" fieldPosition="0">
        <references count="7">
          <reference field="0" count="1" selected="0">
            <x v="4"/>
          </reference>
          <reference field="2" count="1" selected="0">
            <x v="25"/>
          </reference>
          <reference field="3" count="1" selected="0">
            <x v="1"/>
          </reference>
          <reference field="5" count="1" selected="0">
            <x v="4"/>
          </reference>
          <reference field="6" count="1" selected="0">
            <x v="0"/>
          </reference>
          <reference field="7" count="1" selected="0">
            <x v="4"/>
          </reference>
          <reference field="8" count="1">
            <x v="3"/>
          </reference>
        </references>
      </pivotArea>
    </format>
    <format dxfId="105">
      <pivotArea dataOnly="0" labelOnly="1" outline="0" fieldPosition="0">
        <references count="7">
          <reference field="0" count="1" selected="0">
            <x v="5"/>
          </reference>
          <reference field="2" count="1" selected="0">
            <x v="5"/>
          </reference>
          <reference field="3" count="1" selected="0">
            <x v="2"/>
          </reference>
          <reference field="5" count="1" selected="0">
            <x v="3"/>
          </reference>
          <reference field="6" count="1" selected="0">
            <x v="5"/>
          </reference>
          <reference field="7" count="1" selected="0">
            <x v="3"/>
          </reference>
          <reference field="8" count="1">
            <x v="5"/>
          </reference>
        </references>
      </pivotArea>
    </format>
    <format dxfId="104">
      <pivotArea dataOnly="0" labelOnly="1" outline="0" fieldPosition="0">
        <references count="7">
          <reference field="0" count="1" selected="0">
            <x v="5"/>
          </reference>
          <reference field="2" count="1" selected="0">
            <x v="12"/>
          </reference>
          <reference field="3" count="1" selected="0">
            <x v="2"/>
          </reference>
          <reference field="5" count="1" selected="0">
            <x v="1"/>
          </reference>
          <reference field="6" count="1" selected="0">
            <x v="3"/>
          </reference>
          <reference field="7" count="1" selected="0">
            <x v="1"/>
          </reference>
          <reference field="8" count="1">
            <x v="1"/>
          </reference>
        </references>
      </pivotArea>
    </format>
    <format dxfId="103">
      <pivotArea dataOnly="0" labelOnly="1" outline="0" fieldPosition="0">
        <references count="7">
          <reference field="0" count="1" selected="0">
            <x v="5"/>
          </reference>
          <reference field="2" count="1" selected="0">
            <x v="19"/>
          </reference>
          <reference field="3" count="1" selected="0">
            <x v="1"/>
          </reference>
          <reference field="5" count="1" selected="0">
            <x v="4"/>
          </reference>
          <reference field="6" count="1" selected="0">
            <x v="0"/>
          </reference>
          <reference field="7" count="1" selected="0">
            <x v="4"/>
          </reference>
          <reference field="8" count="1">
            <x v="6"/>
          </reference>
        </references>
      </pivotArea>
    </format>
    <format dxfId="102">
      <pivotArea dataOnly="0" labelOnly="1" outline="0" fieldPosition="0">
        <references count="7">
          <reference field="0" count="1" selected="0">
            <x v="5"/>
          </reference>
          <reference field="2" count="1" selected="0">
            <x v="26"/>
          </reference>
          <reference field="3" count="1" selected="0">
            <x v="3"/>
          </reference>
          <reference field="5" count="1" selected="0">
            <x v="1"/>
          </reference>
          <reference field="6" count="1" selected="0">
            <x v="3"/>
          </reference>
          <reference field="7" count="1" selected="0">
            <x v="1"/>
          </reference>
          <reference field="8" count="1">
            <x v="2"/>
          </reference>
        </references>
      </pivotArea>
    </format>
    <format dxfId="101">
      <pivotArea dataOnly="0" labelOnly="1" outline="0" fieldPosition="0">
        <references count="7">
          <reference field="0" count="1" selected="0">
            <x v="6"/>
          </reference>
          <reference field="2" count="1" selected="0">
            <x v="6"/>
          </reference>
          <reference field="3" count="1" selected="0">
            <x v="2"/>
          </reference>
          <reference field="5" count="1" selected="0">
            <x v="0"/>
          </reference>
          <reference field="6" count="1" selected="0">
            <x v="1"/>
          </reference>
          <reference field="7" count="1" selected="0">
            <x v="0"/>
          </reference>
          <reference field="8" count="1">
            <x v="4"/>
          </reference>
        </references>
      </pivotArea>
    </format>
    <format dxfId="100">
      <pivotArea dataOnly="0" labelOnly="1" outline="0" fieldPosition="0">
        <references count="7">
          <reference field="0" count="1" selected="0">
            <x v="6"/>
          </reference>
          <reference field="2" count="1" selected="0">
            <x v="13"/>
          </reference>
          <reference field="3" count="1" selected="0">
            <x v="3"/>
          </reference>
          <reference field="5" count="1" selected="0">
            <x v="2"/>
          </reference>
          <reference field="6" count="1" selected="0">
            <x v="6"/>
          </reference>
          <reference field="7" count="1" selected="0">
            <x v="2"/>
          </reference>
          <reference field="8" count="1">
            <x v="1"/>
          </reference>
        </references>
      </pivotArea>
    </format>
    <format dxfId="99">
      <pivotArea dataOnly="0" labelOnly="1" outline="0" fieldPosition="0">
        <references count="7">
          <reference field="0" count="1" selected="0">
            <x v="6"/>
          </reference>
          <reference field="2" count="1" selected="0">
            <x v="20"/>
          </reference>
          <reference field="3" count="1" selected="0">
            <x v="0"/>
          </reference>
          <reference field="5" count="1" selected="0">
            <x v="2"/>
          </reference>
          <reference field="6" count="1" selected="0">
            <x v="5"/>
          </reference>
          <reference field="7" count="1" selected="0">
            <x v="2"/>
          </reference>
          <reference field="8" count="1">
            <x v="0"/>
          </reference>
        </references>
      </pivotArea>
    </format>
    <format dxfId="98">
      <pivotArea dataOnly="0" labelOnly="1" outline="0" fieldPosition="0">
        <references count="7">
          <reference field="0" count="1" selected="0">
            <x v="6"/>
          </reference>
          <reference field="2" count="1" selected="0">
            <x v="27"/>
          </reference>
          <reference field="3" count="1" selected="0">
            <x v="2"/>
          </reference>
          <reference field="5" count="1" selected="0">
            <x v="3"/>
          </reference>
          <reference field="6" count="1" selected="0">
            <x v="8"/>
          </reference>
          <reference field="7" count="1" selected="0">
            <x v="3"/>
          </reference>
          <reference field="8" count="1">
            <x v="1"/>
          </reference>
        </references>
      </pivotArea>
    </format>
    <format dxfId="97">
      <pivotArea dataOnly="0" labelOnly="1" outline="0" fieldPosition="0">
        <references count="8">
          <reference field="0" count="1" selected="0">
            <x v="0"/>
          </reference>
          <reference field="2" count="1" selected="0">
            <x v="0"/>
          </reference>
          <reference field="3" count="1" selected="0">
            <x v="2"/>
          </reference>
          <reference field="5" count="1" selected="0">
            <x v="2"/>
          </reference>
          <reference field="6" count="1" selected="0">
            <x v="4"/>
          </reference>
          <reference field="7" count="1" selected="0">
            <x v="2"/>
          </reference>
          <reference field="8" count="1" selected="0">
            <x v="3"/>
          </reference>
          <reference field="10" count="1">
            <x v="22"/>
          </reference>
        </references>
      </pivotArea>
    </format>
    <format dxfId="96">
      <pivotArea dataOnly="0" labelOnly="1" outline="0" fieldPosition="0">
        <references count="8">
          <reference field="0" count="1" selected="0">
            <x v="0"/>
          </reference>
          <reference field="2" count="1" selected="0">
            <x v="7"/>
          </reference>
          <reference field="3" count="1" selected="0">
            <x v="3"/>
          </reference>
          <reference field="5" count="1" selected="0">
            <x v="3"/>
          </reference>
          <reference field="6" count="1" selected="0">
            <x v="8"/>
          </reference>
          <reference field="7" count="1" selected="0">
            <x v="3"/>
          </reference>
          <reference field="8" count="1" selected="0">
            <x v="2"/>
          </reference>
          <reference field="10" count="1">
            <x v="34"/>
          </reference>
        </references>
      </pivotArea>
    </format>
    <format dxfId="95">
      <pivotArea dataOnly="0" labelOnly="1" outline="0" fieldPosition="0">
        <references count="8">
          <reference field="0" count="1" selected="0">
            <x v="0"/>
          </reference>
          <reference field="2" count="1" selected="0">
            <x v="14"/>
          </reference>
          <reference field="3" count="1" selected="0">
            <x v="0"/>
          </reference>
          <reference field="5" count="1" selected="0">
            <x v="3"/>
          </reference>
          <reference field="6" count="1" selected="0">
            <x v="5"/>
          </reference>
          <reference field="7" count="1" selected="0">
            <x v="3"/>
          </reference>
          <reference field="8" count="1" selected="0">
            <x v="4"/>
          </reference>
          <reference field="10" count="1">
            <x v="24"/>
          </reference>
        </references>
      </pivotArea>
    </format>
    <format dxfId="94">
      <pivotArea dataOnly="0" labelOnly="1" outline="0" fieldPosition="0">
        <references count="8">
          <reference field="0" count="1" selected="0">
            <x v="0"/>
          </reference>
          <reference field="2" count="1" selected="0">
            <x v="21"/>
          </reference>
          <reference field="3" count="1" selected="0">
            <x v="1"/>
          </reference>
          <reference field="5" count="1" selected="0">
            <x v="4"/>
          </reference>
          <reference field="6" count="1" selected="0">
            <x v="7"/>
          </reference>
          <reference field="7" count="1" selected="0">
            <x v="4"/>
          </reference>
          <reference field="8" count="1" selected="0">
            <x v="5"/>
          </reference>
          <reference field="10" count="1">
            <x v="25"/>
          </reference>
        </references>
      </pivotArea>
    </format>
    <format dxfId="93">
      <pivotArea dataOnly="0" labelOnly="1" outline="0" fieldPosition="0">
        <references count="8">
          <reference field="0" count="1" selected="0">
            <x v="1"/>
          </reference>
          <reference field="2" count="1" selected="0">
            <x v="1"/>
          </reference>
          <reference field="3" count="1" selected="0">
            <x v="3"/>
          </reference>
          <reference field="5" count="1" selected="0">
            <x v="1"/>
          </reference>
          <reference field="6" count="1" selected="0">
            <x v="3"/>
          </reference>
          <reference field="7" count="1" selected="0">
            <x v="1"/>
          </reference>
          <reference field="8" count="1" selected="0">
            <x v="4"/>
          </reference>
          <reference field="10" count="1">
            <x v="26"/>
          </reference>
        </references>
      </pivotArea>
    </format>
    <format dxfId="92">
      <pivotArea dataOnly="0" labelOnly="1" outline="0" fieldPosition="0">
        <references count="8">
          <reference field="0" count="1" selected="0">
            <x v="1"/>
          </reference>
          <reference field="2" count="1" selected="0">
            <x v="8"/>
          </reference>
          <reference field="3" count="1" selected="0">
            <x v="1"/>
          </reference>
          <reference field="5" count="1" selected="0">
            <x v="0"/>
          </reference>
          <reference field="6" count="1" selected="0">
            <x v="1"/>
          </reference>
          <reference field="7" count="1" selected="0">
            <x v="0"/>
          </reference>
          <reference field="8" count="1" selected="0">
            <x v="1"/>
          </reference>
          <reference field="10" count="1">
            <x v="27"/>
          </reference>
        </references>
      </pivotArea>
    </format>
    <format dxfId="91">
      <pivotArea dataOnly="0" labelOnly="1" outline="0" fieldPosition="0">
        <references count="8">
          <reference field="0" count="1" selected="0">
            <x v="1"/>
          </reference>
          <reference field="2" count="1" selected="0">
            <x v="15"/>
          </reference>
          <reference field="3" count="1" selected="0">
            <x v="3"/>
          </reference>
          <reference field="5" count="1" selected="0">
            <x v="2"/>
          </reference>
          <reference field="6" count="1" selected="0">
            <x v="2"/>
          </reference>
          <reference field="7" count="1" selected="0">
            <x v="2"/>
          </reference>
          <reference field="8" count="1" selected="0">
            <x v="5"/>
          </reference>
          <reference field="10" count="1">
            <x v="28"/>
          </reference>
        </references>
      </pivotArea>
    </format>
    <format dxfId="90">
      <pivotArea dataOnly="0" labelOnly="1" outline="0" fieldPosition="0">
        <references count="8">
          <reference field="0" count="1" selected="0">
            <x v="1"/>
          </reference>
          <reference field="2" count="1" selected="0">
            <x v="22"/>
          </reference>
          <reference field="3" count="1" selected="0">
            <x v="2"/>
          </reference>
          <reference field="5" count="1" selected="0">
            <x v="2"/>
          </reference>
          <reference field="6" count="1" selected="0">
            <x v="2"/>
          </reference>
          <reference field="7" count="1" selected="0">
            <x v="2"/>
          </reference>
          <reference field="8" count="1" selected="0">
            <x v="2"/>
          </reference>
          <reference field="10" count="1">
            <x v="22"/>
          </reference>
        </references>
      </pivotArea>
    </format>
    <format dxfId="89">
      <pivotArea dataOnly="0" labelOnly="1" outline="0" fieldPosition="0">
        <references count="8">
          <reference field="0" count="1" selected="0">
            <x v="2"/>
          </reference>
          <reference field="2" count="1" selected="0">
            <x v="2"/>
          </reference>
          <reference field="3" count="1" selected="0">
            <x v="2"/>
          </reference>
          <reference field="5" count="1" selected="0">
            <x v="1"/>
          </reference>
          <reference field="6" count="1" selected="0">
            <x v="3"/>
          </reference>
          <reference field="7" count="1" selected="0">
            <x v="1"/>
          </reference>
          <reference field="8" count="1" selected="0">
            <x v="5"/>
          </reference>
          <reference field="10" count="1">
            <x v="29"/>
          </reference>
        </references>
      </pivotArea>
    </format>
    <format dxfId="88">
      <pivotArea dataOnly="0" labelOnly="1" outline="0" fieldPosition="0">
        <references count="8">
          <reference field="0" count="1" selected="0">
            <x v="2"/>
          </reference>
          <reference field="2" count="1" selected="0">
            <x v="9"/>
          </reference>
          <reference field="3" count="1" selected="0">
            <x v="3"/>
          </reference>
          <reference field="5" count="1" selected="0">
            <x v="2"/>
          </reference>
          <reference field="6" count="1" selected="0">
            <x v="4"/>
          </reference>
          <reference field="7" count="1" selected="0">
            <x v="2"/>
          </reference>
          <reference field="8" count="1" selected="0">
            <x v="1"/>
          </reference>
          <reference field="10" count="1">
            <x v="30"/>
          </reference>
        </references>
      </pivotArea>
    </format>
    <format dxfId="87">
      <pivotArea dataOnly="0" labelOnly="1" outline="0" fieldPosition="0">
        <references count="8">
          <reference field="0" count="1" selected="0">
            <x v="2"/>
          </reference>
          <reference field="2" count="1" selected="0">
            <x v="16"/>
          </reference>
          <reference field="3" count="1" selected="0">
            <x v="0"/>
          </reference>
          <reference field="5" count="1" selected="0">
            <x v="0"/>
          </reference>
          <reference field="6" count="1" selected="0">
            <x v="1"/>
          </reference>
          <reference field="7" count="1" selected="0">
            <x v="0"/>
          </reference>
          <reference field="8" count="1" selected="0">
            <x v="1"/>
          </reference>
          <reference field="10" count="1">
            <x v="22"/>
          </reference>
        </references>
      </pivotArea>
    </format>
    <format dxfId="86">
      <pivotArea dataOnly="0" labelOnly="1" outline="0" fieldPosition="0">
        <references count="8">
          <reference field="0" count="1" selected="0">
            <x v="2"/>
          </reference>
          <reference field="2" count="1" selected="0">
            <x v="23"/>
          </reference>
          <reference field="3" count="1" selected="0">
            <x v="1"/>
          </reference>
          <reference field="5" count="1" selected="0">
            <x v="0"/>
          </reference>
          <reference field="6" count="1" selected="0">
            <x v="1"/>
          </reference>
          <reference field="7" count="1" selected="0">
            <x v="0"/>
          </reference>
          <reference field="8" count="1" selected="0">
            <x v="2"/>
          </reference>
          <reference field="10" count="1">
            <x v="31"/>
          </reference>
        </references>
      </pivotArea>
    </format>
    <format dxfId="85">
      <pivotArea dataOnly="0" labelOnly="1" outline="0" fieldPosition="0">
        <references count="8">
          <reference field="0" count="1" selected="0">
            <x v="3"/>
          </reference>
          <reference field="2" count="1" selected="0">
            <x v="3"/>
          </reference>
          <reference field="3" count="1" selected="0">
            <x v="2"/>
          </reference>
          <reference field="5" count="1" selected="0">
            <x v="4"/>
          </reference>
          <reference field="6" count="1" selected="0">
            <x v="7"/>
          </reference>
          <reference field="7" count="1" selected="0">
            <x v="4"/>
          </reference>
          <reference field="8" count="1" selected="0">
            <x v="4"/>
          </reference>
          <reference field="10" count="1">
            <x v="21"/>
          </reference>
        </references>
      </pivotArea>
    </format>
    <format dxfId="84">
      <pivotArea dataOnly="0" labelOnly="1" outline="0" fieldPosition="0">
        <references count="8">
          <reference field="0" count="1" selected="0">
            <x v="3"/>
          </reference>
          <reference field="2" count="1" selected="0">
            <x v="10"/>
          </reference>
          <reference field="3" count="1" selected="0">
            <x v="3"/>
          </reference>
          <reference field="5" count="1" selected="0">
            <x v="4"/>
          </reference>
          <reference field="6" count="1" selected="0">
            <x v="0"/>
          </reference>
          <reference field="7" count="1" selected="0">
            <x v="4"/>
          </reference>
          <reference field="8" count="1" selected="0">
            <x v="1"/>
          </reference>
          <reference field="10" count="1">
            <x v="32"/>
          </reference>
        </references>
      </pivotArea>
    </format>
    <format dxfId="83">
      <pivotArea dataOnly="0" labelOnly="1" outline="0" fieldPosition="0">
        <references count="8">
          <reference field="0" count="1" selected="0">
            <x v="3"/>
          </reference>
          <reference field="2" count="1" selected="0">
            <x v="17"/>
          </reference>
          <reference field="3" count="1" selected="0">
            <x v="3"/>
          </reference>
          <reference field="5" count="1" selected="0">
            <x v="3"/>
          </reference>
          <reference field="6" count="1" selected="0">
            <x v="8"/>
          </reference>
          <reference field="7" count="1" selected="0">
            <x v="3"/>
          </reference>
          <reference field="8" count="1" selected="0">
            <x v="3"/>
          </reference>
          <reference field="10" count="1">
            <x v="23"/>
          </reference>
        </references>
      </pivotArea>
    </format>
    <format dxfId="82">
      <pivotArea dataOnly="0" labelOnly="1" outline="0" fieldPosition="0">
        <references count="8">
          <reference field="0" count="1" selected="0">
            <x v="3"/>
          </reference>
          <reference field="2" count="1" selected="0">
            <x v="24"/>
          </reference>
          <reference field="3" count="1" selected="0">
            <x v="3"/>
          </reference>
          <reference field="5" count="1" selected="0">
            <x v="2"/>
          </reference>
          <reference field="6" count="1" selected="0">
            <x v="8"/>
          </reference>
          <reference field="7" count="1" selected="0">
            <x v="2"/>
          </reference>
          <reference field="8" count="1" selected="0">
            <x v="2"/>
          </reference>
          <reference field="10" count="1">
            <x v="28"/>
          </reference>
        </references>
      </pivotArea>
    </format>
    <format dxfId="81">
      <pivotArea dataOnly="0" labelOnly="1" outline="0" fieldPosition="0">
        <references count="8">
          <reference field="0" count="1" selected="0">
            <x v="4"/>
          </reference>
          <reference field="2" count="1" selected="0">
            <x v="4"/>
          </reference>
          <reference field="3" count="1" selected="0">
            <x v="3"/>
          </reference>
          <reference field="5" count="1" selected="0">
            <x v="2"/>
          </reference>
          <reference field="6" count="1" selected="0">
            <x v="2"/>
          </reference>
          <reference field="7" count="1" selected="0">
            <x v="2"/>
          </reference>
          <reference field="8" count="1" selected="0">
            <x v="2"/>
          </reference>
          <reference field="10" count="1">
            <x v="33"/>
          </reference>
        </references>
      </pivotArea>
    </format>
    <format dxfId="80">
      <pivotArea dataOnly="0" labelOnly="1" outline="0" fieldPosition="0">
        <references count="8">
          <reference field="0" count="1" selected="0">
            <x v="4"/>
          </reference>
          <reference field="2" count="1" selected="0">
            <x v="11"/>
          </reference>
          <reference field="3" count="1" selected="0">
            <x v="0"/>
          </reference>
          <reference field="5" count="1" selected="0">
            <x v="0"/>
          </reference>
          <reference field="6" count="1" selected="0">
            <x v="1"/>
          </reference>
          <reference field="7" count="1" selected="0">
            <x v="0"/>
          </reference>
          <reference field="8" count="1" selected="0">
            <x v="4"/>
          </reference>
          <reference field="10" count="1">
            <x v="34"/>
          </reference>
        </references>
      </pivotArea>
    </format>
    <format dxfId="79">
      <pivotArea dataOnly="0" labelOnly="1" outline="0" fieldPosition="0">
        <references count="8">
          <reference field="0" count="1" selected="0">
            <x v="4"/>
          </reference>
          <reference field="2" count="1" selected="0">
            <x v="18"/>
          </reference>
          <reference field="3" count="1" selected="0">
            <x v="3"/>
          </reference>
          <reference field="5" count="1" selected="0">
            <x v="3"/>
          </reference>
          <reference field="6" count="1" selected="0">
            <x v="8"/>
          </reference>
          <reference field="7" count="1" selected="0">
            <x v="3"/>
          </reference>
          <reference field="8" count="1" selected="0">
            <x v="5"/>
          </reference>
          <reference field="10" count="1">
            <x v="35"/>
          </reference>
        </references>
      </pivotArea>
    </format>
    <format dxfId="78">
      <pivotArea dataOnly="0" labelOnly="1" outline="0" fieldPosition="0">
        <references count="8">
          <reference field="0" count="1" selected="0">
            <x v="4"/>
          </reference>
          <reference field="2" count="1" selected="0">
            <x v="25"/>
          </reference>
          <reference field="3" count="1" selected="0">
            <x v="1"/>
          </reference>
          <reference field="5" count="1" selected="0">
            <x v="4"/>
          </reference>
          <reference field="6" count="1" selected="0">
            <x v="0"/>
          </reference>
          <reference field="7" count="1" selected="0">
            <x v="4"/>
          </reference>
          <reference field="8" count="1" selected="0">
            <x v="3"/>
          </reference>
          <reference field="10" count="1">
            <x v="36"/>
          </reference>
        </references>
      </pivotArea>
    </format>
    <format dxfId="77">
      <pivotArea dataOnly="0" labelOnly="1" outline="0" fieldPosition="0">
        <references count="8">
          <reference field="0" count="1" selected="0">
            <x v="5"/>
          </reference>
          <reference field="2" count="1" selected="0">
            <x v="5"/>
          </reference>
          <reference field="3" count="1" selected="0">
            <x v="2"/>
          </reference>
          <reference field="5" count="1" selected="0">
            <x v="3"/>
          </reference>
          <reference field="6" count="1" selected="0">
            <x v="5"/>
          </reference>
          <reference field="7" count="1" selected="0">
            <x v="3"/>
          </reference>
          <reference field="8" count="1" selected="0">
            <x v="5"/>
          </reference>
          <reference field="10" count="1">
            <x v="37"/>
          </reference>
        </references>
      </pivotArea>
    </format>
    <format dxfId="76">
      <pivotArea dataOnly="0" labelOnly="1" outline="0" fieldPosition="0">
        <references count="8">
          <reference field="0" count="1" selected="0">
            <x v="5"/>
          </reference>
          <reference field="2" count="1" selected="0">
            <x v="12"/>
          </reference>
          <reference field="3" count="1" selected="0">
            <x v="2"/>
          </reference>
          <reference field="5" count="1" selected="0">
            <x v="1"/>
          </reference>
          <reference field="6" count="1" selected="0">
            <x v="3"/>
          </reference>
          <reference field="7" count="1" selected="0">
            <x v="1"/>
          </reference>
          <reference field="8" count="1" selected="0">
            <x v="1"/>
          </reference>
          <reference field="10" count="1">
            <x v="38"/>
          </reference>
        </references>
      </pivotArea>
    </format>
    <format dxfId="75">
      <pivotArea dataOnly="0" labelOnly="1" outline="0" fieldPosition="0">
        <references count="8">
          <reference field="0" count="1" selected="0">
            <x v="5"/>
          </reference>
          <reference field="2" count="1" selected="0">
            <x v="19"/>
          </reference>
          <reference field="3" count="1" selected="0">
            <x v="1"/>
          </reference>
          <reference field="5" count="1" selected="0">
            <x v="4"/>
          </reference>
          <reference field="6" count="1" selected="0">
            <x v="0"/>
          </reference>
          <reference field="7" count="1" selected="0">
            <x v="4"/>
          </reference>
          <reference field="8" count="1" selected="0">
            <x v="6"/>
          </reference>
          <reference field="10" count="1">
            <x v="39"/>
          </reference>
        </references>
      </pivotArea>
    </format>
    <format dxfId="74">
      <pivotArea dataOnly="0" labelOnly="1" outline="0" fieldPosition="0">
        <references count="8">
          <reference field="0" count="1" selected="0">
            <x v="5"/>
          </reference>
          <reference field="2" count="1" selected="0">
            <x v="26"/>
          </reference>
          <reference field="3" count="1" selected="0">
            <x v="3"/>
          </reference>
          <reference field="5" count="1" selected="0">
            <x v="1"/>
          </reference>
          <reference field="6" count="1" selected="0">
            <x v="3"/>
          </reference>
          <reference field="7" count="1" selected="0">
            <x v="1"/>
          </reference>
          <reference field="8" count="1" selected="0">
            <x v="2"/>
          </reference>
          <reference field="10" count="1">
            <x v="32"/>
          </reference>
        </references>
      </pivotArea>
    </format>
    <format dxfId="73">
      <pivotArea dataOnly="0" labelOnly="1" outline="0" fieldPosition="0">
        <references count="8">
          <reference field="0" count="1" selected="0">
            <x v="6"/>
          </reference>
          <reference field="2" count="1" selected="0">
            <x v="6"/>
          </reference>
          <reference field="3" count="1" selected="0">
            <x v="2"/>
          </reference>
          <reference field="5" count="1" selected="0">
            <x v="0"/>
          </reference>
          <reference field="6" count="1" selected="0">
            <x v="1"/>
          </reference>
          <reference field="7" count="1" selected="0">
            <x v="0"/>
          </reference>
          <reference field="8" count="1" selected="0">
            <x v="4"/>
          </reference>
          <reference field="10" count="1">
            <x v="40"/>
          </reference>
        </references>
      </pivotArea>
    </format>
    <format dxfId="72">
      <pivotArea dataOnly="0" labelOnly="1" outline="0" fieldPosition="0">
        <references count="8">
          <reference field="0" count="1" selected="0">
            <x v="6"/>
          </reference>
          <reference field="2" count="1" selected="0">
            <x v="13"/>
          </reference>
          <reference field="3" count="1" selected="0">
            <x v="3"/>
          </reference>
          <reference field="5" count="1" selected="0">
            <x v="2"/>
          </reference>
          <reference field="6" count="1" selected="0">
            <x v="6"/>
          </reference>
          <reference field="7" count="1" selected="0">
            <x v="2"/>
          </reference>
          <reference field="8" count="1" selected="0">
            <x v="1"/>
          </reference>
          <reference field="10" count="1">
            <x v="28"/>
          </reference>
        </references>
      </pivotArea>
    </format>
    <format dxfId="71">
      <pivotArea dataOnly="0" labelOnly="1" outline="0" fieldPosition="0">
        <references count="8">
          <reference field="0" count="1" selected="0">
            <x v="6"/>
          </reference>
          <reference field="2" count="1" selected="0">
            <x v="20"/>
          </reference>
          <reference field="3" count="1" selected="0">
            <x v="0"/>
          </reference>
          <reference field="5" count="1" selected="0">
            <x v="2"/>
          </reference>
          <reference field="6" count="1" selected="0">
            <x v="5"/>
          </reference>
          <reference field="7" count="1" selected="0">
            <x v="2"/>
          </reference>
          <reference field="8" count="1" selected="0">
            <x v="0"/>
          </reference>
          <reference field="10" count="1">
            <x v="24"/>
          </reference>
        </references>
      </pivotArea>
    </format>
    <format dxfId="70">
      <pivotArea dataOnly="0" labelOnly="1" outline="0" fieldPosition="0">
        <references count="8">
          <reference field="0" count="1" selected="0">
            <x v="6"/>
          </reference>
          <reference field="2" count="1" selected="0">
            <x v="27"/>
          </reference>
          <reference field="3" count="1" selected="0">
            <x v="2"/>
          </reference>
          <reference field="5" count="1" selected="0">
            <x v="3"/>
          </reference>
          <reference field="6" count="1" selected="0">
            <x v="8"/>
          </reference>
          <reference field="7" count="1" selected="0">
            <x v="3"/>
          </reference>
          <reference field="8" count="1" selected="0">
            <x v="1"/>
          </reference>
          <reference field="10" count="1">
            <x v="41"/>
          </reference>
        </references>
      </pivotArea>
    </format>
    <format dxfId="69">
      <pivotArea dataOnly="0" labelOnly="1" outline="0" fieldPosition="0">
        <references count="9">
          <reference field="0" count="1" selected="0">
            <x v="0"/>
          </reference>
          <reference field="2" count="1" selected="0">
            <x v="0"/>
          </reference>
          <reference field="3" count="1" selected="0">
            <x v="2"/>
          </reference>
          <reference field="5" count="1" selected="0">
            <x v="2"/>
          </reference>
          <reference field="6" count="1" selected="0">
            <x v="4"/>
          </reference>
          <reference field="7" count="1" selected="0">
            <x v="2"/>
          </reference>
          <reference field="8" count="1" selected="0">
            <x v="3"/>
          </reference>
          <reference field="10" count="1" selected="0">
            <x v="22"/>
          </reference>
          <reference field="11" count="1">
            <x v="29"/>
          </reference>
        </references>
      </pivotArea>
    </format>
    <format dxfId="68">
      <pivotArea dataOnly="0" labelOnly="1" outline="0" fieldPosition="0">
        <references count="9">
          <reference field="0" count="1" selected="0">
            <x v="0"/>
          </reference>
          <reference field="2" count="1" selected="0">
            <x v="7"/>
          </reference>
          <reference field="3" count="1" selected="0">
            <x v="3"/>
          </reference>
          <reference field="5" count="1" selected="0">
            <x v="3"/>
          </reference>
          <reference field="6" count="1" selected="0">
            <x v="8"/>
          </reference>
          <reference field="7" count="1" selected="0">
            <x v="3"/>
          </reference>
          <reference field="8" count="1" selected="0">
            <x v="2"/>
          </reference>
          <reference field="10" count="1" selected="0">
            <x v="34"/>
          </reference>
          <reference field="11" count="1">
            <x v="1"/>
          </reference>
        </references>
      </pivotArea>
    </format>
    <format dxfId="67">
      <pivotArea dataOnly="0" labelOnly="1" outline="0" fieldPosition="0">
        <references count="9">
          <reference field="0" count="1" selected="0">
            <x v="0"/>
          </reference>
          <reference field="2" count="1" selected="0">
            <x v="14"/>
          </reference>
          <reference field="3" count="1" selected="0">
            <x v="0"/>
          </reference>
          <reference field="5" count="1" selected="0">
            <x v="3"/>
          </reference>
          <reference field="6" count="1" selected="0">
            <x v="5"/>
          </reference>
          <reference field="7" count="1" selected="0">
            <x v="3"/>
          </reference>
          <reference field="8" count="1" selected="0">
            <x v="4"/>
          </reference>
          <reference field="10" count="1" selected="0">
            <x v="24"/>
          </reference>
          <reference field="11" count="1">
            <x v="30"/>
          </reference>
        </references>
      </pivotArea>
    </format>
    <format dxfId="66">
      <pivotArea dataOnly="0" labelOnly="1" outline="0" fieldPosition="0">
        <references count="9">
          <reference field="0" count="1" selected="0">
            <x v="0"/>
          </reference>
          <reference field="2" count="1" selected="0">
            <x v="21"/>
          </reference>
          <reference field="3" count="1" selected="0">
            <x v="1"/>
          </reference>
          <reference field="5" count="1" selected="0">
            <x v="4"/>
          </reference>
          <reference field="6" count="1" selected="0">
            <x v="7"/>
          </reference>
          <reference field="7" count="1" selected="0">
            <x v="4"/>
          </reference>
          <reference field="8" count="1" selected="0">
            <x v="5"/>
          </reference>
          <reference field="10" count="1" selected="0">
            <x v="25"/>
          </reference>
          <reference field="11" count="1">
            <x v="31"/>
          </reference>
        </references>
      </pivotArea>
    </format>
    <format dxfId="65">
      <pivotArea dataOnly="0" labelOnly="1" outline="0" fieldPosition="0">
        <references count="9">
          <reference field="0" count="1" selected="0">
            <x v="1"/>
          </reference>
          <reference field="2" count="1" selected="0">
            <x v="1"/>
          </reference>
          <reference field="3" count="1" selected="0">
            <x v="3"/>
          </reference>
          <reference field="5" count="1" selected="0">
            <x v="1"/>
          </reference>
          <reference field="6" count="1" selected="0">
            <x v="3"/>
          </reference>
          <reference field="7" count="1" selected="0">
            <x v="1"/>
          </reference>
          <reference field="8" count="1" selected="0">
            <x v="4"/>
          </reference>
          <reference field="10" count="1" selected="0">
            <x v="26"/>
          </reference>
          <reference field="11" count="1">
            <x v="32"/>
          </reference>
        </references>
      </pivotArea>
    </format>
    <format dxfId="64">
      <pivotArea dataOnly="0" labelOnly="1" outline="0" fieldPosition="0">
        <references count="9">
          <reference field="0" count="1" selected="0">
            <x v="1"/>
          </reference>
          <reference field="2" count="1" selected="0">
            <x v="8"/>
          </reference>
          <reference field="3" count="1" selected="0">
            <x v="1"/>
          </reference>
          <reference field="5" count="1" selected="0">
            <x v="0"/>
          </reference>
          <reference field="6" count="1" selected="0">
            <x v="1"/>
          </reference>
          <reference field="7" count="1" selected="0">
            <x v="0"/>
          </reference>
          <reference field="8" count="1" selected="0">
            <x v="1"/>
          </reference>
          <reference field="10" count="1" selected="0">
            <x v="27"/>
          </reference>
          <reference field="11" count="1">
            <x v="28"/>
          </reference>
        </references>
      </pivotArea>
    </format>
    <format dxfId="63">
      <pivotArea dataOnly="0" labelOnly="1" outline="0" fieldPosition="0">
        <references count="1">
          <reference field="0" count="0" defaultSubtotal="1"/>
        </references>
      </pivotArea>
    </format>
    <format dxfId="62">
      <pivotArea dataOnly="0" labelOnly="1" outline="0" fieldPosition="0">
        <references count="1">
          <reference field="0" count="1" defaultSubtotal="1">
            <x v="0"/>
          </reference>
        </references>
      </pivotArea>
    </format>
    <format dxfId="61">
      <pivotArea outline="0" collapsedLevelsAreSubtotals="1" fieldPosition="0"/>
    </format>
  </formats>
  <conditionalFormats count="1">
    <conditionalFormat scope="data" priority="23">
      <pivotAreas count="1">
        <pivotArea outline="0" fieldPosition="0">
          <references count="1">
            <reference field="4294967294" count="1" selected="0">
              <x v="0"/>
            </reference>
          </references>
        </pivotArea>
      </pivotAreas>
    </conditionalFormat>
  </conditional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PivotTable1" cacheId="28" applyNumberFormats="0" applyBorderFormats="0" applyFontFormats="0" applyPatternFormats="0" applyAlignmentFormats="0" applyWidthHeightFormats="1" dataCaption="Values" updatedVersion="4" minRefreshableVersion="3" showDrill="0" rowGrandTotals="0" colGrandTotals="0" itemPrintTitles="1" createdVersion="4" indent="0" compact="0" compactData="0" multipleFieldFilters="0">
  <location ref="R2:U30" firstHeaderRow="1" firstDataRow="1" firstDataCol="4"/>
  <pivotFields count="17">
    <pivotField axis="axisRow" compact="0" outline="0" showAll="0" defaultSubtotal="0">
      <items count="7">
        <item x="0"/>
        <item x="1"/>
        <item x="2"/>
        <item x="3"/>
        <item x="4"/>
        <item x="5"/>
        <item x="6"/>
      </items>
    </pivotField>
    <pivotField compact="0" outline="0" showAll="0" defaultSubtotal="0"/>
    <pivotField axis="axisRow" compact="0" outline="0" showAll="0" defaultSubtotal="0">
      <items count="28">
        <item x="0"/>
        <item x="4"/>
        <item x="8"/>
        <item x="12"/>
        <item x="16"/>
        <item x="20"/>
        <item x="24"/>
        <item x="1"/>
        <item x="5"/>
        <item x="9"/>
        <item x="13"/>
        <item x="17"/>
        <item x="21"/>
        <item x="25"/>
        <item x="2"/>
        <item x="6"/>
        <item x="10"/>
        <item x="14"/>
        <item x="18"/>
        <item x="22"/>
        <item x="26"/>
        <item x="3"/>
        <item x="7"/>
        <item x="11"/>
        <item x="15"/>
        <item x="19"/>
        <item x="23"/>
        <item x="27"/>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7">
        <item x="6"/>
        <item x="4"/>
        <item x="1"/>
        <item x="0"/>
        <item x="5"/>
        <item x="2"/>
        <item x="3"/>
      </items>
    </pivotField>
    <pivotField compact="0" numFmtId="9" outline="0" showAll="0" defaultSubtotal="0"/>
    <pivotField compact="0" numFmtId="164" outline="0" showAll="0" defaultSubtotal="0"/>
    <pivotField axis="axisRow" compact="0" outline="0" showAll="0" defaultSubtotal="0">
      <items count="38">
        <item m="1" x="20"/>
        <item x="0"/>
        <item m="1" x="35"/>
        <item m="1" x="37"/>
        <item x="6"/>
        <item x="5"/>
        <item x="8"/>
        <item x="1"/>
        <item m="1" x="31"/>
        <item m="1" x="22"/>
        <item m="1" x="28"/>
        <item m="1" x="29"/>
        <item m="1" x="25"/>
        <item m="1" x="18"/>
        <item x="12"/>
        <item m="1" x="16"/>
        <item m="1" x="36"/>
        <item m="1" x="27"/>
        <item m="1" x="26"/>
        <item m="1" x="30"/>
        <item m="1" x="15"/>
        <item m="1" x="32"/>
        <item m="1" x="21"/>
        <item m="1" x="33"/>
        <item m="1" x="34"/>
        <item m="1" x="23"/>
        <item m="1" x="17"/>
        <item m="1" x="19"/>
        <item m="1" x="24"/>
        <item x="9"/>
        <item x="2"/>
        <item x="3"/>
        <item x="4"/>
        <item x="7"/>
        <item x="10"/>
        <item x="11"/>
        <item x="13"/>
        <item x="14"/>
      </items>
    </pivotField>
    <pivotField compact="0" outline="0" showAll="0" defaultSubtotal="0"/>
    <pivotField compact="0" outline="0" showAll="0" defaultSubtotal="0"/>
    <pivotField compact="0" numFmtId="6" outline="0" showAll="0" defaultSubtotal="0"/>
    <pivotField compact="0" numFmtId="6" outline="0" showAll="0" defaultSubtotal="0"/>
    <pivotField compact="0" outline="0" showAll="0" defaultSubtotal="0"/>
  </pivotFields>
  <rowFields count="4">
    <field x="0"/>
    <field x="2"/>
    <field x="8"/>
    <field x="11"/>
  </rowFields>
  <rowItems count="28">
    <i>
      <x/>
      <x/>
      <x v="3"/>
      <x v="1"/>
    </i>
    <i r="1">
      <x v="7"/>
      <x v="2"/>
      <x v="7"/>
    </i>
    <i r="1">
      <x v="14"/>
      <x v="5"/>
      <x v="30"/>
    </i>
    <i r="1">
      <x v="21"/>
      <x v="6"/>
      <x v="31"/>
    </i>
    <i>
      <x v="1"/>
      <x v="1"/>
      <x v="5"/>
      <x v="32"/>
    </i>
    <i r="1">
      <x v="8"/>
      <x v="1"/>
      <x v="5"/>
    </i>
    <i r="1">
      <x v="15"/>
      <x v="6"/>
      <x v="4"/>
    </i>
    <i r="1">
      <x v="22"/>
      <x v="2"/>
      <x v="7"/>
    </i>
    <i>
      <x v="2"/>
      <x v="2"/>
      <x v="6"/>
      <x v="33"/>
    </i>
    <i r="1">
      <x v="9"/>
      <x v="1"/>
      <x v="4"/>
    </i>
    <i r="1">
      <x v="16"/>
      <x v="1"/>
      <x v="32"/>
    </i>
    <i r="1">
      <x v="23"/>
      <x v="2"/>
      <x v="6"/>
    </i>
    <i>
      <x v="3"/>
      <x v="3"/>
      <x v="5"/>
      <x v="29"/>
    </i>
    <i r="1">
      <x v="10"/>
      <x v="1"/>
      <x v="34"/>
    </i>
    <i r="1">
      <x v="17"/>
      <x v="3"/>
      <x v="35"/>
    </i>
    <i r="1">
      <x v="24"/>
      <x v="2"/>
      <x v="14"/>
    </i>
    <i>
      <x v="4"/>
      <x v="4"/>
      <x v="2"/>
      <x v="36"/>
    </i>
    <i r="1">
      <x v="11"/>
      <x v="5"/>
      <x v="37"/>
    </i>
    <i r="1">
      <x v="18"/>
      <x v="6"/>
      <x v="4"/>
    </i>
    <i r="1">
      <x v="25"/>
      <x v="3"/>
      <x v="7"/>
    </i>
    <i>
      <x v="5"/>
      <x v="5"/>
      <x v="6"/>
      <x v="33"/>
    </i>
    <i r="1">
      <x v="12"/>
      <x v="1"/>
      <x v="4"/>
    </i>
    <i r="1">
      <x v="19"/>
      <x v="4"/>
      <x v="29"/>
    </i>
    <i r="1">
      <x v="26"/>
      <x v="2"/>
      <x v="4"/>
    </i>
    <i>
      <x v="6"/>
      <x v="6"/>
      <x v="5"/>
      <x v="29"/>
    </i>
    <i r="1">
      <x v="13"/>
      <x v="1"/>
      <x v="33"/>
    </i>
    <i r="1">
      <x v="20"/>
      <x/>
      <x v="4"/>
    </i>
    <i r="1">
      <x v="27"/>
      <x v="1"/>
      <x v="32"/>
    </i>
  </rowItems>
  <colItems count="1">
    <i/>
  </colItem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PivotTable5" cacheId="28"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3">
  <location ref="G1:H2" firstHeaderRow="0" firstDataRow="1" firstDataCol="0"/>
  <pivotFields count="17">
    <pivotField showAll="0"/>
    <pivotField showAll="0"/>
    <pivotField showAll="0"/>
    <pivotField showAll="0"/>
    <pivotField showAll="0"/>
    <pivotField showAll="0"/>
    <pivotField showAll="0"/>
    <pivotField showAll="0"/>
    <pivotField showAll="0"/>
    <pivotField numFmtId="9" showAll="0"/>
    <pivotField numFmtId="164" showAll="0"/>
    <pivotField showAll="0" defaultSubtotal="0"/>
    <pivotField numFmtId="164" showAll="0"/>
    <pivotField showAll="0"/>
    <pivotField dataField="1" numFmtId="6" showAll="0"/>
    <pivotField dataField="1" numFmtId="6" showAll="0"/>
    <pivotField showAll="0"/>
  </pivotFields>
  <rowItems count="1">
    <i/>
  </rowItems>
  <colFields count="1">
    <field x="-2"/>
  </colFields>
  <colItems count="2">
    <i>
      <x/>
    </i>
    <i i="1">
      <x v="1"/>
    </i>
  </colItems>
  <dataFields count="2">
    <dataField name="Actual cost " fld="15" baseField="0" baseItem="1" numFmtId="166"/>
    <dataField name="Budget " fld="14" baseField="0" baseItem="1" numFmtId="166"/>
  </dataFields>
  <chartFormats count="4">
    <chartFormat chart="2" format="4" series="1">
      <pivotArea type="data" outline="0" fieldPosition="0">
        <references count="1">
          <reference field="4294967294" count="1" selected="0">
            <x v="0"/>
          </reference>
        </references>
      </pivotArea>
    </chartFormat>
    <chartFormat chart="2" format="5" series="1">
      <pivotArea type="data" outline="0" fieldPosition="0">
        <references count="1">
          <reference field="4294967294" count="1" selected="0">
            <x v="1"/>
          </reference>
        </references>
      </pivotArea>
    </chartFormat>
    <chartFormat chart="2" format="6">
      <pivotArea type="data" outline="0" fieldPosition="0">
        <references count="1">
          <reference field="4294967294" count="1" selected="0">
            <x v="1"/>
          </reference>
        </references>
      </pivotArea>
    </chartFormat>
    <chartFormat chart="2" format="7">
      <pivotArea type="data" outline="0" fieldPosition="0">
        <references count="1">
          <reference field="4294967294" count="1" selected="0">
            <x v="0"/>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ask1" xr10:uid="{00000000-0013-0000-FFFF-FFFF01000000}" sourceName="Task">
  <pivotTables>
    <pivotTable tabId="3" name="ProjectPivotTable"/>
  </pivotTables>
  <data>
    <tabular pivotCacheId="1">
      <items count="7">
        <i x="0" s="1"/>
        <i x="1" s="1"/>
        <i x="2" s="1"/>
        <i x="3" s="1"/>
        <i x="4" s="1"/>
        <i x="5" s="1"/>
        <i x="6"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partment1" xr10:uid="{00000000-0013-0000-FFFF-FFFF02000000}" sourceName="Department">
  <pivotTables>
    <pivotTable tabId="3" name="ProjectPivotTable"/>
  </pivotTables>
  <data>
    <tabular pivotCacheId="1">
      <items count="5">
        <i x="4" s="1"/>
        <i x="3" s="1"/>
        <i x="0" s="1"/>
        <i x="1" s="1"/>
        <i x="2"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us" xr10:uid="{00000000-0013-0000-FFFF-FFFF03000000}" sourceName="Status">
  <pivotTables>
    <pivotTable tabId="3" name="ProjectPivotTable"/>
  </pivotTables>
  <data>
    <tabular pivotCacheId="1">
      <items count="7">
        <i x="6" s="1"/>
        <i x="4" s="1"/>
        <i x="1" s="1"/>
        <i x="0" s="1"/>
        <i x="5" s="1"/>
        <i x="2"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ask" xr10:uid="{00000000-0014-0000-FFFF-FFFF01000000}" cache="Slicer_Task1" caption="Task" rowHeight="304800"/>
  <slicer name="Department" xr10:uid="{00000000-0014-0000-FFFF-FFFF02000000}" cache="Slicer_Department1" caption="Department" rowHeight="304800"/>
  <slicer name="Status" xr10:uid="{00000000-0014-0000-FFFF-FFFF03000000}" cache="Slicer_Status" caption="Status" rowHeight="3048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ProjectTable" displayName="ProjectTable" ref="B6:Q34" totalsRowShown="0" headerRowDxfId="60" dataDxfId="59">
  <autoFilter ref="B6:Q34" xr:uid="{00000000-0009-0000-0100-000002000000}"/>
  <sortState xmlns:xlrd2="http://schemas.microsoft.com/office/spreadsheetml/2017/richdata2" ref="B7:R34">
    <sortCondition ref="I33"/>
  </sortState>
  <tableColumns count="16">
    <tableColumn id="1" xr3:uid="{00000000-0010-0000-0000-000001000000}" name="Task" dataDxfId="58" totalsRowDxfId="57">
      <calculatedColumnFormula>B6</calculatedColumnFormula>
    </tableColumn>
    <tableColumn id="3" xr3:uid="{00000000-0010-0000-0000-000003000000}" name="Subtask" dataDxfId="56" totalsRowDxfId="55"/>
    <tableColumn id="4" xr3:uid="{00000000-0010-0000-0000-000004000000}" name="Priority" dataDxfId="54" totalsRowDxfId="53"/>
    <tableColumn id="5" xr3:uid="{00000000-0010-0000-0000-000005000000}" name="Description" dataDxfId="52" totalsRowDxfId="51"/>
    <tableColumn id="6" xr3:uid="{00000000-0010-0000-0000-000006000000}" name="Department" dataDxfId="50" totalsRowDxfId="49"/>
    <tableColumn id="7" xr3:uid="{00000000-0010-0000-0000-000007000000}" name="Assignee" dataDxfId="48" totalsRowDxfId="47"/>
    <tableColumn id="8" xr3:uid="{00000000-0010-0000-0000-000008000000}" name="Manager" dataDxfId="46" totalsRowDxfId="45"/>
    <tableColumn id="9" xr3:uid="{00000000-0010-0000-0000-000009000000}" name="Status" dataDxfId="44" totalsRowDxfId="43"/>
    <tableColumn id="10" xr3:uid="{00000000-0010-0000-0000-00000A000000}" name="Progress" dataDxfId="42" totalsRowDxfId="41"/>
    <tableColumn id="11" xr3:uid="{00000000-0010-0000-0000-00000B000000}" name="Start date" dataDxfId="40" totalsRowDxfId="39"/>
    <tableColumn id="18" xr3:uid="{00000000-0010-0000-0000-000012000000}" name="Duration" dataDxfId="38"/>
    <tableColumn id="12" xr3:uid="{00000000-0010-0000-0000-00000C000000}" name="Due date" dataDxfId="37" totalsRowDxfId="36">
      <calculatedColumnFormula>IF(AND($K7&lt;&gt;"",$L7&lt;&gt;""),WORKDAY.INTL($K7-1,$L7,1,Settings!$G$4:$G$52),"")</calculatedColumnFormula>
    </tableColumn>
    <tableColumn id="13" xr3:uid="{00000000-0010-0000-0000-00000D000000}" name="Days left" dataDxfId="35" totalsRowDxfId="34">
      <calculatedColumnFormula>IF(OR('Project Table'!$J7="Complete",ProjectTable[[#This Row],[Due date]]=""),"-",NETWORKDAYS.INTL(TODAY(),'Project Table'!$M7,1,Settings!$G$4:$G$43))</calculatedColumnFormula>
    </tableColumn>
    <tableColumn id="14" xr3:uid="{00000000-0010-0000-0000-00000E000000}" name="Budget" dataDxfId="33" totalsRowDxfId="32" dataCellStyle="Currency"/>
    <tableColumn id="15" xr3:uid="{00000000-0010-0000-0000-00000F000000}" name="Actual cost" dataDxfId="31" totalsRowDxfId="30" dataCellStyle="Currency"/>
    <tableColumn id="16" xr3:uid="{00000000-0010-0000-0000-000010000000}" name="Notes" dataDxfId="29" totalsRowDxfId="28"/>
  </tableColumns>
  <tableStyleInfo showFirstColumn="0" showLastColumn="0" showRowStripes="1" showColumnStripes="0"/>
</table>
</file>

<file path=xl/theme/theme1.xml><?xml version="1.0" encoding="utf-8"?>
<a:theme xmlns:a="http://schemas.openxmlformats.org/drawingml/2006/main" name="Office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6" Type="http://schemas.microsoft.com/office/2007/relationships/slicer" Target="../slicers/slicer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249977111117893"/>
  </sheetPr>
  <dimension ref="A1:CO1000"/>
  <sheetViews>
    <sheetView showGridLines="0" tabSelected="1" zoomScale="85" zoomScaleNormal="85" workbookViewId="0">
      <pane ySplit="5" topLeftCell="A6" activePane="bottomLeft" state="frozen"/>
      <selection pane="bottomLeft" activeCell="A3" sqref="A3"/>
    </sheetView>
  </sheetViews>
  <sheetFormatPr baseColWidth="10" defaultColWidth="9.1640625" defaultRowHeight="14" outlineLevelRow="1"/>
  <cols>
    <col min="1" max="1" width="28.5" style="20" customWidth="1"/>
    <col min="2" max="2" width="22.83203125" style="38" customWidth="1"/>
    <col min="3" max="3" width="19.83203125" style="38" customWidth="1"/>
    <col min="4" max="4" width="12.5" style="38" customWidth="1"/>
    <col min="5" max="5" width="17.5" style="38" customWidth="1"/>
    <col min="6" max="6" width="14.6640625" style="38" customWidth="1"/>
    <col min="7" max="7" width="16" style="38" customWidth="1"/>
    <col min="8" max="8" width="13.1640625" style="38" customWidth="1"/>
    <col min="9" max="9" width="16.5" style="38" customWidth="1"/>
    <col min="10" max="10" width="9.5" style="38" customWidth="1"/>
    <col min="11" max="11" width="15.1640625" style="38" customWidth="1"/>
    <col min="12" max="12" width="16" style="38" customWidth="1"/>
    <col min="13" max="13" width="15.1640625" style="38" customWidth="1"/>
    <col min="14" max="14" width="13.83203125" style="38" customWidth="1"/>
    <col min="15" max="15" width="13.6640625" style="48" customWidth="1"/>
    <col min="16" max="16" width="2.6640625" style="48" customWidth="1"/>
    <col min="17" max="38" width="4.6640625" style="48" customWidth="1"/>
    <col min="39" max="93" width="4.6640625" style="38" customWidth="1"/>
    <col min="94" max="16384" width="9.1640625" style="38"/>
  </cols>
  <sheetData>
    <row r="1" spans="1:93" s="20" customFormat="1" ht="44.25" customHeight="1">
      <c r="B1" s="128" t="s">
        <v>115</v>
      </c>
      <c r="C1" s="86"/>
      <c r="D1" s="86"/>
      <c r="E1" s="86"/>
      <c r="F1" s="86"/>
      <c r="G1" s="102" t="str">
        <f>TEXT(MIN(H6:I1048576),"MMM D, YYYY")&amp;" — "&amp;TEXT(MAX(I6:J1048576),"MMM D, YYYY")</f>
        <v>Jan 3, 2024 — Oct 16, 2024</v>
      </c>
      <c r="H1" s="101"/>
      <c r="I1" s="101"/>
      <c r="K1" s="103"/>
      <c r="L1" s="101"/>
      <c r="O1" s="21"/>
      <c r="P1" s="21"/>
      <c r="Q1" s="21"/>
      <c r="R1" s="21"/>
      <c r="S1" s="21"/>
      <c r="T1" s="21"/>
      <c r="U1" s="21"/>
      <c r="V1" s="21"/>
      <c r="W1" s="21"/>
      <c r="X1" s="21"/>
      <c r="Y1" s="21"/>
      <c r="Z1" s="21"/>
      <c r="AA1" s="21"/>
      <c r="AB1" s="21"/>
      <c r="AC1" s="21"/>
      <c r="AD1" s="21"/>
      <c r="AE1" s="21"/>
      <c r="AF1" s="21"/>
      <c r="AG1" s="21"/>
      <c r="AH1" s="21"/>
      <c r="AI1" s="21"/>
      <c r="AJ1" s="21"/>
      <c r="AK1" s="21"/>
      <c r="AL1" s="21"/>
    </row>
    <row r="2" spans="1:93" s="23" customFormat="1" ht="31.5" customHeight="1" outlineLevel="1">
      <c r="A2" s="22"/>
      <c r="O2" s="24"/>
      <c r="P2" s="24"/>
      <c r="Q2" s="24"/>
      <c r="R2" s="24"/>
      <c r="S2" s="24"/>
      <c r="T2" s="24"/>
      <c r="U2" s="25"/>
      <c r="V2" s="24"/>
      <c r="W2" s="24"/>
      <c r="X2" s="24"/>
      <c r="Y2" s="24"/>
      <c r="Z2" s="24"/>
      <c r="AA2" s="24"/>
      <c r="AB2" s="24"/>
      <c r="AC2" s="24"/>
      <c r="AD2" s="24"/>
      <c r="AE2" s="24"/>
      <c r="AF2" s="24"/>
      <c r="AG2" s="24"/>
      <c r="AH2" s="24"/>
      <c r="AI2" s="24"/>
      <c r="AJ2" s="24"/>
      <c r="AK2" s="24"/>
      <c r="AL2" s="24"/>
    </row>
    <row r="3" spans="1:93" s="23" customFormat="1" ht="114" customHeight="1" outlineLevel="1">
      <c r="A3" s="26"/>
      <c r="O3" s="24"/>
      <c r="P3" s="24"/>
      <c r="Q3" s="24"/>
      <c r="R3" s="24"/>
      <c r="S3" s="24"/>
      <c r="T3" s="24"/>
      <c r="U3" s="24"/>
      <c r="V3" s="24"/>
      <c r="W3" s="24"/>
      <c r="X3" s="24"/>
      <c r="Y3" s="24"/>
      <c r="Z3" s="24"/>
      <c r="AA3" s="24"/>
      <c r="AB3" s="24"/>
      <c r="AC3" s="24"/>
      <c r="AD3" s="24"/>
      <c r="AE3" s="24"/>
      <c r="AF3" s="24"/>
      <c r="AG3" s="24"/>
      <c r="AH3" s="24"/>
      <c r="AI3" s="24"/>
      <c r="AJ3" s="24"/>
      <c r="AK3" s="24"/>
      <c r="AL3" s="24"/>
    </row>
    <row r="4" spans="1:93" s="27" customFormat="1" ht="63" customHeight="1">
      <c r="B4" s="98" t="s">
        <v>119</v>
      </c>
      <c r="C4" s="28">
        <f>'Project Table'!$C$3</f>
        <v>45348</v>
      </c>
      <c r="D4" s="29"/>
      <c r="E4" s="99" t="s">
        <v>127</v>
      </c>
      <c r="F4" s="30"/>
      <c r="G4" s="30" t="str">
        <f>'Project Table'!$C$2</f>
        <v>Peter Maxwell</v>
      </c>
      <c r="H4" s="29"/>
      <c r="I4" s="29"/>
      <c r="J4" s="29"/>
      <c r="K4" s="29"/>
      <c r="L4" s="29"/>
      <c r="M4" s="29"/>
      <c r="Q4" s="31">
        <f>$C$4+'Formulae for the dashboard'!$M$2</f>
        <v>45371</v>
      </c>
      <c r="R4" s="31">
        <f>Q4+1+'Formulae for the dashboard'!$M$21</f>
        <v>45372</v>
      </c>
      <c r="S4" s="31">
        <f>R4+1+'Formulae for the dashboard'!$M$21</f>
        <v>45373</v>
      </c>
      <c r="T4" s="31">
        <f>S4+1+'Formulae for the dashboard'!$M$21</f>
        <v>45374</v>
      </c>
      <c r="U4" s="31">
        <f>T4+1+'Formulae for the dashboard'!$M$21</f>
        <v>45375</v>
      </c>
      <c r="V4" s="31">
        <f>U4+1+'Formulae for the dashboard'!$M$21</f>
        <v>45376</v>
      </c>
      <c r="W4" s="31">
        <f>V4+1+'Formulae for the dashboard'!$M$21</f>
        <v>45377</v>
      </c>
      <c r="X4" s="31">
        <f>W4+1+'Formulae for the dashboard'!$M$21</f>
        <v>45378</v>
      </c>
      <c r="Y4" s="31">
        <f>X4+1+'Formulae for the dashboard'!$M$21</f>
        <v>45379</v>
      </c>
      <c r="Z4" s="31">
        <f>Y4+1+'Formulae for the dashboard'!$M$21</f>
        <v>45380</v>
      </c>
      <c r="AA4" s="31">
        <f>Z4+1+'Formulae for the dashboard'!$M$21</f>
        <v>45381</v>
      </c>
      <c r="AB4" s="31">
        <f>AA4+1+'Formulae for the dashboard'!$M$21</f>
        <v>45382</v>
      </c>
      <c r="AC4" s="31">
        <f>AB4+1+'Formulae for the dashboard'!$M$21</f>
        <v>45383</v>
      </c>
      <c r="AD4" s="31">
        <f>AC4+1+'Formulae for the dashboard'!$M$21</f>
        <v>45384</v>
      </c>
      <c r="AE4" s="31">
        <f>AD4+1+'Formulae for the dashboard'!$M$21</f>
        <v>45385</v>
      </c>
      <c r="AF4" s="31">
        <f>AE4+1+'Formulae for the dashboard'!$M$21</f>
        <v>45386</v>
      </c>
      <c r="AG4" s="31">
        <f>AF4+1+'Formulae for the dashboard'!$M$21</f>
        <v>45387</v>
      </c>
      <c r="AH4" s="31">
        <f>AG4+1+'Formulae for the dashboard'!$M$21</f>
        <v>45388</v>
      </c>
      <c r="AI4" s="31">
        <f>AH4+1+'Formulae for the dashboard'!$M$21</f>
        <v>45389</v>
      </c>
      <c r="AJ4" s="31">
        <f>AI4+1+'Formulae for the dashboard'!$M$21</f>
        <v>45390</v>
      </c>
      <c r="AK4" s="31">
        <f>AJ4+1+'Formulae for the dashboard'!$M$21</f>
        <v>45391</v>
      </c>
      <c r="AL4" s="31">
        <f>AK4+1+'Formulae for the dashboard'!$M$21</f>
        <v>45392</v>
      </c>
      <c r="AM4" s="31">
        <f>AL4+1+'Formulae for the dashboard'!$M$21</f>
        <v>45393</v>
      </c>
      <c r="AN4" s="31">
        <f>AM4+1+'Formulae for the dashboard'!$M$21</f>
        <v>45394</v>
      </c>
      <c r="AO4" s="31">
        <f>AN4+1+'Formulae for the dashboard'!$M$21</f>
        <v>45395</v>
      </c>
      <c r="AP4" s="31">
        <f>AO4+1+'Formulae for the dashboard'!$M$21</f>
        <v>45396</v>
      </c>
      <c r="AQ4" s="31">
        <f>AP4+1+'Formulae for the dashboard'!$M$21</f>
        <v>45397</v>
      </c>
      <c r="AR4" s="31">
        <f>AQ4+1+'Formulae for the dashboard'!$M$21</f>
        <v>45398</v>
      </c>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row>
    <row r="5" spans="1:93" s="37" customFormat="1" ht="16">
      <c r="A5" s="33"/>
      <c r="B5" s="49" t="s">
        <v>1</v>
      </c>
      <c r="C5" s="49" t="s">
        <v>25</v>
      </c>
      <c r="D5" s="49" t="s">
        <v>2</v>
      </c>
      <c r="E5" s="49" t="s">
        <v>96</v>
      </c>
      <c r="F5" s="49" t="s">
        <v>4</v>
      </c>
      <c r="G5" s="49" t="s">
        <v>37</v>
      </c>
      <c r="H5" s="49" t="s">
        <v>5</v>
      </c>
      <c r="I5" s="50" t="s">
        <v>7</v>
      </c>
      <c r="J5" s="51" t="s">
        <v>120</v>
      </c>
      <c r="K5" s="50" t="s">
        <v>8</v>
      </c>
      <c r="L5" s="50" t="s">
        <v>9</v>
      </c>
      <c r="M5" s="100" t="s">
        <v>70</v>
      </c>
      <c r="N5" s="100" t="s">
        <v>69</v>
      </c>
      <c r="O5" s="100" t="s">
        <v>95</v>
      </c>
      <c r="P5" s="34"/>
      <c r="Q5" s="52" t="str">
        <f>LEFT(TEXT(Q4,"ddd"),1)</f>
        <v>W</v>
      </c>
      <c r="R5" s="52" t="str">
        <f t="shared" ref="R5:W5" si="0">LEFT(TEXT(R4,"ddd"),1)</f>
        <v>T</v>
      </c>
      <c r="S5" s="52" t="str">
        <f t="shared" si="0"/>
        <v>F</v>
      </c>
      <c r="T5" s="52" t="str">
        <f t="shared" si="0"/>
        <v>S</v>
      </c>
      <c r="U5" s="52" t="str">
        <f t="shared" si="0"/>
        <v>S</v>
      </c>
      <c r="V5" s="35" t="str">
        <f t="shared" si="0"/>
        <v>M</v>
      </c>
      <c r="W5" s="35" t="str">
        <f t="shared" si="0"/>
        <v>T</v>
      </c>
      <c r="X5" s="52" t="str">
        <f t="shared" ref="X5:AR5" si="1">LEFT(TEXT(X4,"ddd"),1)</f>
        <v>W</v>
      </c>
      <c r="Y5" s="52" t="str">
        <f t="shared" si="1"/>
        <v>T</v>
      </c>
      <c r="Z5" s="52" t="str">
        <f t="shared" si="1"/>
        <v>F</v>
      </c>
      <c r="AA5" s="52" t="str">
        <f t="shared" si="1"/>
        <v>S</v>
      </c>
      <c r="AB5" s="52" t="str">
        <f t="shared" si="1"/>
        <v>S</v>
      </c>
      <c r="AC5" s="35" t="str">
        <f t="shared" si="1"/>
        <v>M</v>
      </c>
      <c r="AD5" s="35" t="str">
        <f t="shared" si="1"/>
        <v>T</v>
      </c>
      <c r="AE5" s="52" t="str">
        <f t="shared" si="1"/>
        <v>W</v>
      </c>
      <c r="AF5" s="52" t="str">
        <f t="shared" si="1"/>
        <v>T</v>
      </c>
      <c r="AG5" s="52" t="str">
        <f t="shared" si="1"/>
        <v>F</v>
      </c>
      <c r="AH5" s="52" t="str">
        <f t="shared" si="1"/>
        <v>S</v>
      </c>
      <c r="AI5" s="52" t="str">
        <f t="shared" si="1"/>
        <v>S</v>
      </c>
      <c r="AJ5" s="35" t="str">
        <f t="shared" si="1"/>
        <v>M</v>
      </c>
      <c r="AK5" s="35" t="str">
        <f t="shared" si="1"/>
        <v>T</v>
      </c>
      <c r="AL5" s="52" t="str">
        <f t="shared" si="1"/>
        <v>W</v>
      </c>
      <c r="AM5" s="52" t="str">
        <f t="shared" si="1"/>
        <v>T</v>
      </c>
      <c r="AN5" s="52" t="str">
        <f t="shared" si="1"/>
        <v>F</v>
      </c>
      <c r="AO5" s="52" t="str">
        <f t="shared" si="1"/>
        <v>S</v>
      </c>
      <c r="AP5" s="52" t="str">
        <f t="shared" si="1"/>
        <v>S</v>
      </c>
      <c r="AQ5" s="35" t="str">
        <f t="shared" si="1"/>
        <v>M</v>
      </c>
      <c r="AR5" s="35" t="str">
        <f t="shared" si="1"/>
        <v>T</v>
      </c>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row>
    <row r="6" spans="1:93">
      <c r="B6" s="38" t="s">
        <v>11</v>
      </c>
      <c r="C6" s="38" t="s">
        <v>30</v>
      </c>
      <c r="D6" s="38" t="s">
        <v>24</v>
      </c>
      <c r="E6" s="38" t="s">
        <v>38</v>
      </c>
      <c r="F6" s="38" t="s">
        <v>45</v>
      </c>
      <c r="G6" s="38" t="s">
        <v>52</v>
      </c>
      <c r="H6" s="38" t="s">
        <v>23</v>
      </c>
      <c r="I6" s="39">
        <v>45302</v>
      </c>
      <c r="J6" s="38">
        <v>3</v>
      </c>
      <c r="K6" s="39">
        <v>45306</v>
      </c>
      <c r="L6" s="40">
        <v>-41</v>
      </c>
      <c r="M6" s="41">
        <v>1</v>
      </c>
      <c r="N6" s="42">
        <v>1000</v>
      </c>
      <c r="O6" s="42">
        <v>999</v>
      </c>
      <c r="P6" s="43"/>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row>
    <row r="7" spans="1:93">
      <c r="C7" s="38" t="s">
        <v>31</v>
      </c>
      <c r="D7" s="38" t="s">
        <v>15</v>
      </c>
      <c r="E7" s="38" t="s">
        <v>39</v>
      </c>
      <c r="F7" s="38" t="s">
        <v>46</v>
      </c>
      <c r="G7" s="38" t="s">
        <v>55</v>
      </c>
      <c r="H7" s="38" t="s">
        <v>13</v>
      </c>
      <c r="I7" s="46">
        <v>45299</v>
      </c>
      <c r="J7" s="40">
        <v>40</v>
      </c>
      <c r="K7" s="46">
        <v>45352</v>
      </c>
      <c r="L7" s="40">
        <v>-7</v>
      </c>
      <c r="M7" s="41">
        <v>0.95</v>
      </c>
      <c r="N7" s="42">
        <v>1000</v>
      </c>
      <c r="O7" s="42">
        <v>1000</v>
      </c>
      <c r="P7" s="43"/>
      <c r="Q7" s="53"/>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row>
    <row r="8" spans="1:93">
      <c r="C8" s="38" t="s">
        <v>32</v>
      </c>
      <c r="D8" s="38" t="s">
        <v>20</v>
      </c>
      <c r="E8" s="40" t="s">
        <v>39</v>
      </c>
      <c r="F8" s="38" t="s">
        <v>43</v>
      </c>
      <c r="G8" s="40" t="s">
        <v>55</v>
      </c>
      <c r="H8" s="38" t="s">
        <v>18</v>
      </c>
      <c r="I8" s="39">
        <v>45349</v>
      </c>
      <c r="J8" s="40">
        <v>22</v>
      </c>
      <c r="K8" s="46">
        <v>45378</v>
      </c>
      <c r="L8" s="40">
        <v>13</v>
      </c>
      <c r="M8" s="41">
        <v>0.2</v>
      </c>
      <c r="N8" s="42">
        <v>1000</v>
      </c>
      <c r="O8" s="42">
        <v>1001</v>
      </c>
      <c r="P8" s="43"/>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row>
    <row r="9" spans="1:93">
      <c r="C9" s="38" t="s">
        <v>33</v>
      </c>
      <c r="D9" s="38" t="s">
        <v>12</v>
      </c>
      <c r="E9" s="38" t="s">
        <v>40</v>
      </c>
      <c r="F9" s="38" t="s">
        <v>48</v>
      </c>
      <c r="G9" s="38" t="s">
        <v>54</v>
      </c>
      <c r="H9" s="38" t="s">
        <v>21</v>
      </c>
      <c r="I9" s="39">
        <v>45336</v>
      </c>
      <c r="J9" s="40">
        <v>7</v>
      </c>
      <c r="K9" s="46">
        <v>45344</v>
      </c>
      <c r="L9" s="40">
        <v>-13</v>
      </c>
      <c r="M9" s="41">
        <v>0.05</v>
      </c>
      <c r="N9" s="42">
        <v>5000</v>
      </c>
      <c r="O9" s="42">
        <v>4500</v>
      </c>
      <c r="P9" s="43"/>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row>
    <row r="10" spans="1:93">
      <c r="B10" s="47" t="s">
        <v>62</v>
      </c>
      <c r="C10" s="47"/>
      <c r="D10" s="47"/>
      <c r="E10" s="47"/>
      <c r="F10" s="47"/>
      <c r="G10" s="47"/>
      <c r="H10" s="47"/>
      <c r="I10" s="47"/>
      <c r="J10" s="47"/>
      <c r="K10" s="47"/>
      <c r="L10" s="47"/>
      <c r="M10" s="41">
        <v>0.54999999999999993</v>
      </c>
      <c r="N10" s="42">
        <v>8000</v>
      </c>
      <c r="O10" s="42">
        <v>7500</v>
      </c>
      <c r="P10" s="43"/>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row>
    <row r="11" spans="1:93">
      <c r="B11" s="38" t="s">
        <v>14</v>
      </c>
      <c r="C11" s="38" t="s">
        <v>71</v>
      </c>
      <c r="D11" s="38" t="s">
        <v>15</v>
      </c>
      <c r="E11" s="38" t="s">
        <v>41</v>
      </c>
      <c r="F11" s="38" t="s">
        <v>50</v>
      </c>
      <c r="G11" s="38" t="s">
        <v>56</v>
      </c>
      <c r="H11" s="38" t="s">
        <v>18</v>
      </c>
      <c r="I11" s="39">
        <v>45324</v>
      </c>
      <c r="J11" s="40">
        <v>14</v>
      </c>
      <c r="K11" s="46">
        <v>45343</v>
      </c>
      <c r="L11" s="40">
        <v>-14</v>
      </c>
      <c r="M11" s="41">
        <v>0.15</v>
      </c>
      <c r="N11" s="42">
        <v>23000</v>
      </c>
      <c r="O11" s="42">
        <v>12000</v>
      </c>
      <c r="P11" s="43"/>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row>
    <row r="12" spans="1:93">
      <c r="C12" s="38" t="s">
        <v>72</v>
      </c>
      <c r="D12" s="38" t="s">
        <v>12</v>
      </c>
      <c r="E12" s="38" t="s">
        <v>42</v>
      </c>
      <c r="F12" s="38" t="s">
        <v>47</v>
      </c>
      <c r="G12" s="38" t="s">
        <v>53</v>
      </c>
      <c r="H12" s="38" t="s">
        <v>16</v>
      </c>
      <c r="I12" s="39">
        <v>45342</v>
      </c>
      <c r="J12" s="40">
        <v>25</v>
      </c>
      <c r="K12" s="46">
        <v>45376</v>
      </c>
      <c r="L12" s="40" t="s">
        <v>61</v>
      </c>
      <c r="M12" s="41">
        <v>1</v>
      </c>
      <c r="N12" s="42">
        <v>43000</v>
      </c>
      <c r="O12" s="42">
        <v>40000</v>
      </c>
      <c r="P12" s="43"/>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row>
    <row r="13" spans="1:93">
      <c r="C13" s="38" t="s">
        <v>73</v>
      </c>
      <c r="D13" s="38" t="s">
        <v>15</v>
      </c>
      <c r="E13" s="38" t="s">
        <v>38</v>
      </c>
      <c r="F13" s="38" t="s">
        <v>44</v>
      </c>
      <c r="G13" s="38" t="s">
        <v>52</v>
      </c>
      <c r="H13" s="38" t="s">
        <v>21</v>
      </c>
      <c r="I13" s="39">
        <v>45319</v>
      </c>
      <c r="J13" s="38">
        <v>20</v>
      </c>
      <c r="K13" s="39">
        <v>45345</v>
      </c>
      <c r="L13" s="40">
        <v>-12</v>
      </c>
      <c r="M13" s="41">
        <v>0.5</v>
      </c>
      <c r="N13" s="42">
        <v>6000</v>
      </c>
      <c r="O13" s="42">
        <v>6600</v>
      </c>
      <c r="P13" s="43"/>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row>
    <row r="14" spans="1:93">
      <c r="C14" s="38" t="s">
        <v>74</v>
      </c>
      <c r="D14" s="38" t="s">
        <v>24</v>
      </c>
      <c r="E14" s="40" t="s">
        <v>38</v>
      </c>
      <c r="F14" s="40" t="s">
        <v>44</v>
      </c>
      <c r="G14" s="40" t="s">
        <v>52</v>
      </c>
      <c r="H14" s="38" t="s">
        <v>13</v>
      </c>
      <c r="I14" s="39">
        <v>45302</v>
      </c>
      <c r="J14" s="40">
        <v>40</v>
      </c>
      <c r="K14" s="46">
        <v>45357</v>
      </c>
      <c r="L14" s="40">
        <v>-4</v>
      </c>
      <c r="M14" s="41">
        <v>0.3</v>
      </c>
      <c r="N14" s="42">
        <v>16000</v>
      </c>
      <c r="O14" s="42">
        <v>16200</v>
      </c>
      <c r="P14" s="43"/>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row>
    <row r="15" spans="1:93">
      <c r="B15" s="47" t="s">
        <v>63</v>
      </c>
      <c r="C15" s="47"/>
      <c r="D15" s="47"/>
      <c r="E15" s="47"/>
      <c r="F15" s="47"/>
      <c r="G15" s="47"/>
      <c r="H15" s="47"/>
      <c r="I15" s="47"/>
      <c r="J15" s="47"/>
      <c r="K15" s="47"/>
      <c r="L15" s="47"/>
      <c r="M15" s="41">
        <v>0.48749999999999999</v>
      </c>
      <c r="N15" s="42">
        <v>88000</v>
      </c>
      <c r="O15" s="42">
        <v>74800</v>
      </c>
      <c r="P15" s="43"/>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row>
    <row r="16" spans="1:93">
      <c r="B16" s="38" t="s">
        <v>17</v>
      </c>
      <c r="C16" s="38" t="s">
        <v>75</v>
      </c>
      <c r="D16" s="38" t="s">
        <v>24</v>
      </c>
      <c r="E16" s="38" t="s">
        <v>41</v>
      </c>
      <c r="F16" s="38" t="s">
        <v>50</v>
      </c>
      <c r="G16" s="38" t="s">
        <v>56</v>
      </c>
      <c r="H16" s="38" t="s">
        <v>21</v>
      </c>
      <c r="I16" s="39">
        <v>45296</v>
      </c>
      <c r="J16" s="40">
        <v>37</v>
      </c>
      <c r="K16" s="46">
        <v>45348</v>
      </c>
      <c r="L16" s="40">
        <v>-11</v>
      </c>
      <c r="M16" s="41">
        <v>0.7</v>
      </c>
      <c r="N16" s="42">
        <v>2000</v>
      </c>
      <c r="O16" s="42">
        <v>2000</v>
      </c>
      <c r="P16" s="43"/>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row>
    <row r="17" spans="2:93">
      <c r="C17" s="38" t="s">
        <v>76</v>
      </c>
      <c r="D17" s="38" t="s">
        <v>15</v>
      </c>
      <c r="E17" s="38" t="s">
        <v>38</v>
      </c>
      <c r="F17" s="38" t="s">
        <v>45</v>
      </c>
      <c r="G17" s="38" t="s">
        <v>52</v>
      </c>
      <c r="H17" s="38" t="s">
        <v>16</v>
      </c>
      <c r="I17" s="39">
        <v>45301</v>
      </c>
      <c r="J17" s="40">
        <v>20</v>
      </c>
      <c r="K17" s="46">
        <v>45328</v>
      </c>
      <c r="L17" s="40" t="s">
        <v>61</v>
      </c>
      <c r="M17" s="41">
        <v>1</v>
      </c>
      <c r="N17" s="42">
        <v>22000</v>
      </c>
      <c r="O17" s="42">
        <v>23500</v>
      </c>
      <c r="P17" s="43"/>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row>
    <row r="18" spans="2:93">
      <c r="C18" s="38" t="s">
        <v>77</v>
      </c>
      <c r="D18" s="38" t="s">
        <v>20</v>
      </c>
      <c r="E18" s="38" t="s">
        <v>42</v>
      </c>
      <c r="F18" s="38" t="s">
        <v>47</v>
      </c>
      <c r="G18" s="38" t="s">
        <v>53</v>
      </c>
      <c r="H18" s="40" t="s">
        <v>16</v>
      </c>
      <c r="I18" s="39">
        <v>45302</v>
      </c>
      <c r="J18" s="40">
        <v>14</v>
      </c>
      <c r="K18" s="46">
        <v>45321</v>
      </c>
      <c r="L18" s="40" t="s">
        <v>61</v>
      </c>
      <c r="M18" s="41">
        <v>1</v>
      </c>
      <c r="N18" s="42">
        <v>1800</v>
      </c>
      <c r="O18" s="42">
        <v>1500</v>
      </c>
      <c r="P18" s="43"/>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row>
    <row r="19" spans="2:93">
      <c r="C19" s="38" t="s">
        <v>78</v>
      </c>
      <c r="D19" s="38" t="s">
        <v>12</v>
      </c>
      <c r="E19" s="40" t="s">
        <v>42</v>
      </c>
      <c r="F19" s="40" t="s">
        <v>47</v>
      </c>
      <c r="G19" s="40" t="s">
        <v>53</v>
      </c>
      <c r="H19" s="38" t="s">
        <v>13</v>
      </c>
      <c r="I19" s="39">
        <v>45334</v>
      </c>
      <c r="J19" s="40">
        <v>30</v>
      </c>
      <c r="K19" s="46">
        <v>45373</v>
      </c>
      <c r="L19" s="40">
        <v>10</v>
      </c>
      <c r="M19" s="41">
        <v>0.3</v>
      </c>
      <c r="N19" s="42">
        <v>19000</v>
      </c>
      <c r="O19" s="42">
        <v>21300</v>
      </c>
      <c r="P19" s="43"/>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row>
    <row r="20" spans="2:93">
      <c r="B20" s="47" t="s">
        <v>64</v>
      </c>
      <c r="C20" s="47"/>
      <c r="D20" s="47"/>
      <c r="E20" s="47"/>
      <c r="F20" s="47"/>
      <c r="G20" s="47"/>
      <c r="H20" s="47"/>
      <c r="I20" s="47"/>
      <c r="J20" s="47"/>
      <c r="K20" s="47"/>
      <c r="L20" s="47"/>
      <c r="M20" s="41">
        <v>0.75</v>
      </c>
      <c r="N20" s="42">
        <v>44800</v>
      </c>
      <c r="O20" s="42">
        <v>48300</v>
      </c>
      <c r="P20" s="43"/>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row>
    <row r="21" spans="2:93">
      <c r="B21" s="38" t="s">
        <v>19</v>
      </c>
      <c r="C21" s="38" t="s">
        <v>79</v>
      </c>
      <c r="D21" s="38" t="s">
        <v>24</v>
      </c>
      <c r="E21" s="38" t="s">
        <v>40</v>
      </c>
      <c r="F21" s="38" t="s">
        <v>48</v>
      </c>
      <c r="G21" s="38" t="s">
        <v>54</v>
      </c>
      <c r="H21" s="38" t="s">
        <v>18</v>
      </c>
      <c r="I21" s="39">
        <v>45581</v>
      </c>
      <c r="J21" s="38" t="s">
        <v>118</v>
      </c>
      <c r="K21" s="39"/>
      <c r="L21" s="38" t="s">
        <v>61</v>
      </c>
      <c r="M21" s="41"/>
      <c r="N21" s="42">
        <v>9000</v>
      </c>
      <c r="O21" s="42">
        <v>0</v>
      </c>
      <c r="P21" s="43"/>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row>
    <row r="22" spans="2:93">
      <c r="C22" s="38" t="s">
        <v>80</v>
      </c>
      <c r="D22" s="38" t="s">
        <v>15</v>
      </c>
      <c r="E22" s="40" t="s">
        <v>40</v>
      </c>
      <c r="F22" s="38" t="s">
        <v>49</v>
      </c>
      <c r="G22" s="40" t="s">
        <v>54</v>
      </c>
      <c r="H22" s="38" t="s">
        <v>16</v>
      </c>
      <c r="I22" s="39">
        <v>45294</v>
      </c>
      <c r="J22" s="40">
        <v>28</v>
      </c>
      <c r="K22" s="46">
        <v>45331</v>
      </c>
      <c r="L22" s="40" t="s">
        <v>61</v>
      </c>
      <c r="M22" s="41">
        <v>1</v>
      </c>
      <c r="N22" s="42">
        <v>34000</v>
      </c>
      <c r="O22" s="42">
        <v>33700</v>
      </c>
      <c r="P22" s="43"/>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row>
    <row r="23" spans="2:93">
      <c r="C23" s="38" t="s">
        <v>81</v>
      </c>
      <c r="D23" s="40" t="s">
        <v>15</v>
      </c>
      <c r="E23" s="38" t="s">
        <v>39</v>
      </c>
      <c r="F23" s="38" t="s">
        <v>46</v>
      </c>
      <c r="G23" s="38" t="s">
        <v>55</v>
      </c>
      <c r="H23" s="38" t="s">
        <v>23</v>
      </c>
      <c r="I23" s="39">
        <v>45297</v>
      </c>
      <c r="J23" s="40">
        <v>12</v>
      </c>
      <c r="K23" s="46">
        <v>45314</v>
      </c>
      <c r="L23" s="40">
        <v>-35</v>
      </c>
      <c r="M23" s="41">
        <v>1</v>
      </c>
      <c r="N23" s="42">
        <v>11500</v>
      </c>
      <c r="O23" s="42">
        <v>11100</v>
      </c>
      <c r="P23" s="43"/>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row>
    <row r="24" spans="2:93">
      <c r="C24" s="38" t="s">
        <v>82</v>
      </c>
      <c r="D24" s="40" t="s">
        <v>15</v>
      </c>
      <c r="E24" s="38" t="s">
        <v>38</v>
      </c>
      <c r="F24" s="40" t="s">
        <v>46</v>
      </c>
      <c r="G24" s="38" t="s">
        <v>52</v>
      </c>
      <c r="H24" s="38" t="s">
        <v>13</v>
      </c>
      <c r="I24" s="39">
        <v>45319</v>
      </c>
      <c r="J24" s="40">
        <v>100</v>
      </c>
      <c r="K24" s="46">
        <v>45457</v>
      </c>
      <c r="L24" s="40">
        <v>70</v>
      </c>
      <c r="M24" s="41">
        <v>0.1</v>
      </c>
      <c r="N24" s="42">
        <v>3800</v>
      </c>
      <c r="O24" s="42">
        <v>800</v>
      </c>
      <c r="P24" s="43"/>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row>
    <row r="25" spans="2:93">
      <c r="B25" s="47" t="s">
        <v>65</v>
      </c>
      <c r="C25" s="47"/>
      <c r="D25" s="47"/>
      <c r="E25" s="47"/>
      <c r="F25" s="47"/>
      <c r="G25" s="47"/>
      <c r="H25" s="47"/>
      <c r="I25" s="47"/>
      <c r="J25" s="47"/>
      <c r="K25" s="47"/>
      <c r="L25" s="47"/>
      <c r="M25" s="41">
        <v>0.70000000000000007</v>
      </c>
      <c r="N25" s="42">
        <v>58300</v>
      </c>
      <c r="O25" s="42">
        <v>45600</v>
      </c>
      <c r="P25" s="43"/>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row>
    <row r="26" spans="2:93">
      <c r="B26" s="38" t="s">
        <v>22</v>
      </c>
      <c r="C26" s="38" t="s">
        <v>83</v>
      </c>
      <c r="D26" s="38" t="s">
        <v>15</v>
      </c>
      <c r="E26" s="38" t="s">
        <v>38</v>
      </c>
      <c r="F26" s="38" t="s">
        <v>44</v>
      </c>
      <c r="G26" s="38" t="s">
        <v>52</v>
      </c>
      <c r="H26" s="38" t="s">
        <v>13</v>
      </c>
      <c r="I26" s="39">
        <v>45298</v>
      </c>
      <c r="J26" s="40">
        <v>120</v>
      </c>
      <c r="K26" s="46">
        <v>45464</v>
      </c>
      <c r="L26" s="40">
        <v>75</v>
      </c>
      <c r="M26" s="41">
        <v>0.25</v>
      </c>
      <c r="N26" s="42">
        <v>4900</v>
      </c>
      <c r="O26" s="42">
        <v>2000</v>
      </c>
      <c r="P26" s="43"/>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row>
    <row r="27" spans="2:93">
      <c r="C27" s="38" t="s">
        <v>84</v>
      </c>
      <c r="D27" s="38" t="s">
        <v>20</v>
      </c>
      <c r="E27" s="38" t="s">
        <v>42</v>
      </c>
      <c r="F27" s="38" t="s">
        <v>47</v>
      </c>
      <c r="G27" s="38" t="s">
        <v>53</v>
      </c>
      <c r="H27" s="38" t="s">
        <v>18</v>
      </c>
      <c r="I27" s="39">
        <v>45299</v>
      </c>
      <c r="J27" s="40">
        <v>35</v>
      </c>
      <c r="K27" s="46">
        <v>45345</v>
      </c>
      <c r="L27" s="40">
        <v>-12</v>
      </c>
      <c r="M27" s="41">
        <v>0.8</v>
      </c>
      <c r="N27" s="42">
        <v>5000</v>
      </c>
      <c r="O27" s="42">
        <v>600</v>
      </c>
      <c r="P27" s="43"/>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row>
    <row r="28" spans="2:93">
      <c r="C28" s="38" t="s">
        <v>85</v>
      </c>
      <c r="D28" s="38" t="s">
        <v>15</v>
      </c>
      <c r="E28" s="38" t="s">
        <v>39</v>
      </c>
      <c r="F28" s="38" t="s">
        <v>46</v>
      </c>
      <c r="G28" s="38" t="s">
        <v>55</v>
      </c>
      <c r="H28" s="38" t="s">
        <v>21</v>
      </c>
      <c r="I28" s="39">
        <v>45314</v>
      </c>
      <c r="J28" s="40">
        <v>20</v>
      </c>
      <c r="K28" s="46">
        <v>45341</v>
      </c>
      <c r="L28" s="40">
        <v>-16</v>
      </c>
      <c r="M28" s="41">
        <v>0.05</v>
      </c>
      <c r="N28" s="42">
        <v>23000</v>
      </c>
      <c r="O28" s="42">
        <v>20000</v>
      </c>
      <c r="P28" s="43"/>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row>
    <row r="29" spans="2:93">
      <c r="C29" s="38" t="s">
        <v>86</v>
      </c>
      <c r="D29" s="38" t="s">
        <v>12</v>
      </c>
      <c r="E29" s="38" t="s">
        <v>40</v>
      </c>
      <c r="F29" s="38" t="s">
        <v>49</v>
      </c>
      <c r="G29" s="38" t="s">
        <v>54</v>
      </c>
      <c r="H29" s="38" t="s">
        <v>23</v>
      </c>
      <c r="I29" s="39">
        <v>45309</v>
      </c>
      <c r="J29" s="40">
        <v>40</v>
      </c>
      <c r="K29" s="46">
        <v>45364</v>
      </c>
      <c r="L29" s="40">
        <v>3</v>
      </c>
      <c r="M29" s="41">
        <v>1</v>
      </c>
      <c r="N29" s="42">
        <v>43000</v>
      </c>
      <c r="O29" s="42">
        <v>36000</v>
      </c>
      <c r="P29" s="43"/>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row>
    <row r="30" spans="2:93">
      <c r="B30" s="47" t="s">
        <v>66</v>
      </c>
      <c r="C30" s="47"/>
      <c r="D30" s="47"/>
      <c r="E30" s="47"/>
      <c r="F30" s="47"/>
      <c r="G30" s="47"/>
      <c r="H30" s="47"/>
      <c r="I30" s="47"/>
      <c r="J30" s="47"/>
      <c r="K30" s="47"/>
      <c r="L30" s="47"/>
      <c r="M30" s="41">
        <v>0.52500000000000002</v>
      </c>
      <c r="N30" s="42">
        <v>75900</v>
      </c>
      <c r="O30" s="42">
        <v>58600</v>
      </c>
      <c r="P30" s="43"/>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row>
    <row r="31" spans="2:93">
      <c r="B31" s="38" t="s">
        <v>28</v>
      </c>
      <c r="C31" s="38" t="s">
        <v>87</v>
      </c>
      <c r="D31" s="38" t="s">
        <v>24</v>
      </c>
      <c r="E31" s="38" t="s">
        <v>39</v>
      </c>
      <c r="F31" s="38" t="s">
        <v>43</v>
      </c>
      <c r="G31" s="38" t="s">
        <v>55</v>
      </c>
      <c r="H31" s="38" t="s">
        <v>21</v>
      </c>
      <c r="I31" s="39">
        <v>45312</v>
      </c>
      <c r="J31" s="40">
        <v>37</v>
      </c>
      <c r="K31" s="46">
        <v>45363</v>
      </c>
      <c r="L31" s="40">
        <v>2</v>
      </c>
      <c r="M31" s="41">
        <v>0.5</v>
      </c>
      <c r="N31" s="42">
        <v>6000</v>
      </c>
      <c r="O31" s="42">
        <v>9000</v>
      </c>
      <c r="P31" s="43"/>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row>
    <row r="32" spans="2:93">
      <c r="C32" s="38" t="s">
        <v>88</v>
      </c>
      <c r="D32" s="40" t="s">
        <v>24</v>
      </c>
      <c r="E32" s="38" t="s">
        <v>41</v>
      </c>
      <c r="F32" s="38" t="s">
        <v>50</v>
      </c>
      <c r="G32" s="38" t="s">
        <v>56</v>
      </c>
      <c r="H32" s="38" t="s">
        <v>16</v>
      </c>
      <c r="I32" s="39">
        <v>45303</v>
      </c>
      <c r="J32" s="40">
        <v>20</v>
      </c>
      <c r="K32" s="46">
        <v>45330</v>
      </c>
      <c r="L32" s="40" t="s">
        <v>61</v>
      </c>
      <c r="M32" s="41">
        <v>1</v>
      </c>
      <c r="N32" s="42">
        <v>16000</v>
      </c>
      <c r="O32" s="42">
        <v>16300</v>
      </c>
      <c r="P32" s="43"/>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row>
    <row r="33" spans="2:93">
      <c r="C33" s="38" t="s">
        <v>89</v>
      </c>
      <c r="D33" s="38" t="s">
        <v>12</v>
      </c>
      <c r="E33" s="38" t="s">
        <v>40</v>
      </c>
      <c r="F33" s="38" t="s">
        <v>49</v>
      </c>
      <c r="G33" s="38" t="s">
        <v>54</v>
      </c>
      <c r="H33" s="38" t="s">
        <v>110</v>
      </c>
      <c r="I33" s="39">
        <v>45398</v>
      </c>
      <c r="J33" s="38" t="s">
        <v>118</v>
      </c>
      <c r="K33" s="39"/>
      <c r="L33" s="38" t="s">
        <v>61</v>
      </c>
      <c r="M33" s="41"/>
      <c r="N33" s="42">
        <v>2000</v>
      </c>
      <c r="O33" s="42">
        <v>0</v>
      </c>
      <c r="P33" s="43"/>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row>
    <row r="34" spans="2:93">
      <c r="C34" s="38" t="s">
        <v>90</v>
      </c>
      <c r="D34" s="38" t="s">
        <v>15</v>
      </c>
      <c r="E34" s="38" t="s">
        <v>41</v>
      </c>
      <c r="F34" s="38" t="s">
        <v>50</v>
      </c>
      <c r="G34" s="38" t="s">
        <v>56</v>
      </c>
      <c r="H34" s="38" t="s">
        <v>13</v>
      </c>
      <c r="I34" s="39">
        <v>45294</v>
      </c>
      <c r="J34" s="40">
        <v>20</v>
      </c>
      <c r="K34" s="46">
        <v>45321</v>
      </c>
      <c r="L34" s="40">
        <v>-30</v>
      </c>
      <c r="M34" s="41">
        <v>0.7</v>
      </c>
      <c r="N34" s="42">
        <v>22000</v>
      </c>
      <c r="O34" s="42">
        <v>18600</v>
      </c>
      <c r="P34" s="43"/>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row>
    <row r="35" spans="2:93">
      <c r="B35" s="47" t="s">
        <v>67</v>
      </c>
      <c r="C35" s="47"/>
      <c r="D35" s="47"/>
      <c r="E35" s="47"/>
      <c r="F35" s="47"/>
      <c r="G35" s="47"/>
      <c r="H35" s="47"/>
      <c r="I35" s="47"/>
      <c r="J35" s="47"/>
      <c r="K35" s="47"/>
      <c r="L35" s="47"/>
      <c r="M35" s="41">
        <v>0.73333333333333339</v>
      </c>
      <c r="N35" s="42">
        <v>46000</v>
      </c>
      <c r="O35" s="42">
        <v>43900</v>
      </c>
      <c r="P35" s="43"/>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row>
    <row r="36" spans="2:93">
      <c r="B36" s="38" t="s">
        <v>29</v>
      </c>
      <c r="C36" s="38" t="s">
        <v>91</v>
      </c>
      <c r="D36" s="38" t="s">
        <v>24</v>
      </c>
      <c r="E36" s="38" t="s">
        <v>42</v>
      </c>
      <c r="F36" s="38" t="s">
        <v>47</v>
      </c>
      <c r="G36" s="38" t="s">
        <v>53</v>
      </c>
      <c r="H36" s="38" t="s">
        <v>18</v>
      </c>
      <c r="I36" s="39">
        <v>45328</v>
      </c>
      <c r="J36" s="40" t="s">
        <v>118</v>
      </c>
      <c r="K36" s="46"/>
      <c r="L36" s="40" t="s">
        <v>61</v>
      </c>
      <c r="M36" s="41"/>
      <c r="N36" s="42">
        <v>13600</v>
      </c>
      <c r="O36" s="42">
        <v>0</v>
      </c>
      <c r="P36" s="43"/>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row>
    <row r="37" spans="2:93">
      <c r="C37" s="38" t="s">
        <v>92</v>
      </c>
      <c r="D37" s="38" t="s">
        <v>15</v>
      </c>
      <c r="E37" s="38" t="s">
        <v>38</v>
      </c>
      <c r="F37" s="38" t="s">
        <v>51</v>
      </c>
      <c r="G37" s="38" t="s">
        <v>52</v>
      </c>
      <c r="H37" s="38" t="s">
        <v>16</v>
      </c>
      <c r="I37" s="39">
        <v>45319</v>
      </c>
      <c r="J37" s="40">
        <v>37</v>
      </c>
      <c r="K37" s="46">
        <v>45370</v>
      </c>
      <c r="L37" s="40" t="s">
        <v>61</v>
      </c>
      <c r="M37" s="41">
        <v>1</v>
      </c>
      <c r="N37" s="42">
        <v>14500</v>
      </c>
      <c r="O37" s="42">
        <v>15700</v>
      </c>
      <c r="P37" s="43"/>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row>
    <row r="38" spans="2:93">
      <c r="C38" s="38" t="s">
        <v>93</v>
      </c>
      <c r="D38" s="38" t="s">
        <v>20</v>
      </c>
      <c r="E38" s="40" t="s">
        <v>38</v>
      </c>
      <c r="F38" s="38" t="s">
        <v>43</v>
      </c>
      <c r="G38" s="40" t="s">
        <v>52</v>
      </c>
      <c r="H38" s="38" t="s">
        <v>36</v>
      </c>
      <c r="I38" s="39">
        <v>45349</v>
      </c>
      <c r="J38" s="40">
        <v>20</v>
      </c>
      <c r="K38" s="46">
        <v>45376</v>
      </c>
      <c r="L38" s="40">
        <v>11</v>
      </c>
      <c r="M38" s="41">
        <v>0.3</v>
      </c>
      <c r="N38" s="42">
        <v>20000</v>
      </c>
      <c r="O38" s="42">
        <v>4000</v>
      </c>
      <c r="P38" s="43"/>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row>
    <row r="39" spans="2:93">
      <c r="C39" s="38" t="s">
        <v>94</v>
      </c>
      <c r="D39" s="38" t="s">
        <v>24</v>
      </c>
      <c r="E39" s="38" t="s">
        <v>39</v>
      </c>
      <c r="F39" s="38" t="s">
        <v>46</v>
      </c>
      <c r="G39" s="38" t="s">
        <v>55</v>
      </c>
      <c r="H39" s="38" t="s">
        <v>16</v>
      </c>
      <c r="I39" s="39">
        <v>45305</v>
      </c>
      <c r="J39" s="40">
        <v>14</v>
      </c>
      <c r="K39" s="46">
        <v>45323</v>
      </c>
      <c r="L39" s="40" t="s">
        <v>61</v>
      </c>
      <c r="M39" s="41">
        <v>1</v>
      </c>
      <c r="N39" s="42">
        <v>10000</v>
      </c>
      <c r="O39" s="42">
        <v>12000</v>
      </c>
      <c r="P39" s="43"/>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row>
    <row r="40" spans="2:93">
      <c r="B40" s="47" t="s">
        <v>68</v>
      </c>
      <c r="C40" s="47"/>
      <c r="D40" s="47"/>
      <c r="E40" s="47"/>
      <c r="F40" s="47"/>
      <c r="G40" s="47"/>
      <c r="H40" s="47"/>
      <c r="I40" s="47"/>
      <c r="J40" s="47"/>
      <c r="K40" s="47"/>
      <c r="L40" s="47"/>
      <c r="M40" s="41">
        <v>0.76666666666666661</v>
      </c>
      <c r="N40" s="42">
        <v>58100</v>
      </c>
      <c r="O40" s="42">
        <v>31700</v>
      </c>
      <c r="P40" s="43"/>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row>
    <row r="41" spans="2:93">
      <c r="B41" s="47" t="s">
        <v>60</v>
      </c>
      <c r="C41" s="47"/>
      <c r="D41" s="47"/>
      <c r="E41" s="47"/>
      <c r="F41" s="47"/>
      <c r="G41" s="47"/>
      <c r="H41" s="47"/>
      <c r="I41" s="47"/>
      <c r="J41" s="47"/>
      <c r="K41" s="47"/>
      <c r="L41" s="47"/>
      <c r="M41" s="41">
        <v>0.63400000000000001</v>
      </c>
      <c r="N41" s="42">
        <v>379100</v>
      </c>
      <c r="O41" s="42">
        <v>310400</v>
      </c>
      <c r="P41" s="43"/>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row>
    <row r="42" spans="2:93">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row>
    <row r="43" spans="2:93">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row>
    <row r="44" spans="2:93">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row>
    <row r="45" spans="2:93">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row>
    <row r="46" spans="2:93">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row>
    <row r="47" spans="2:93">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row>
    <row r="48" spans="2:93">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row>
    <row r="49" spans="39:93">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row>
    <row r="50" spans="39:93">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row>
    <row r="51" spans="39:93">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row>
    <row r="52" spans="39:93">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row>
    <row r="53" spans="39:93">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row>
    <row r="54" spans="39:93">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row>
    <row r="55" spans="39:93">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row>
    <row r="56" spans="39:93">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row>
    <row r="57" spans="39:93">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row>
    <row r="58" spans="39:93">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row>
    <row r="59" spans="39:93">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row>
    <row r="60" spans="39:93">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row>
    <row r="61" spans="39:93">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row>
    <row r="62" spans="39:93">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row>
    <row r="63" spans="39:93">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row>
    <row r="64" spans="39:93">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row>
    <row r="65" spans="39:93">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row>
    <row r="66" spans="39:93">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row>
    <row r="67" spans="39:93">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row>
    <row r="68" spans="39:93">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row>
    <row r="69" spans="39:93">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row>
    <row r="70" spans="39:93">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row>
    <row r="71" spans="39:93">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row>
    <row r="72" spans="39:93">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row>
    <row r="73" spans="39:93">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row>
    <row r="74" spans="39:93">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row>
    <row r="75" spans="39:93">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row>
    <row r="76" spans="39:93">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row>
    <row r="77" spans="39:93">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row>
    <row r="78" spans="39:93">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row>
    <row r="79" spans="39:93">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row>
    <row r="80" spans="39:93">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row>
    <row r="81" spans="39:93">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row>
    <row r="82" spans="39:93">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row>
    <row r="83" spans="39:93">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row>
    <row r="84" spans="39:93">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row>
    <row r="85" spans="39:93">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row>
    <row r="86" spans="39:93">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row>
    <row r="87" spans="39:93">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row>
    <row r="88" spans="39:93">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row>
    <row r="89" spans="39:93">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row>
    <row r="90" spans="39:93">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row>
    <row r="91" spans="39:93">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row>
    <row r="92" spans="39:93">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row>
    <row r="93" spans="39:93">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row>
    <row r="94" spans="39:93">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row>
    <row r="95" spans="39:93">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row>
    <row r="96" spans="39:93">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row>
    <row r="97" spans="39:93">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row>
    <row r="98" spans="39:93">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row>
    <row r="99" spans="39:93">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row>
    <row r="100" spans="39:93">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row>
    <row r="101" spans="39:93">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row>
    <row r="102" spans="39:93">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row>
    <row r="103" spans="39:93">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row>
    <row r="104" spans="39:93">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row>
    <row r="105" spans="39:93">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row>
    <row r="106" spans="39:93">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row>
    <row r="107" spans="39:93">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row>
    <row r="108" spans="39:93">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row>
    <row r="109" spans="39:93">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row>
    <row r="110" spans="39:93">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row>
    <row r="111" spans="39:93">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row>
    <row r="112" spans="39:93">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row>
    <row r="113" spans="39:93">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row>
    <row r="114" spans="39:93">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row>
    <row r="115" spans="39:93">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row>
    <row r="116" spans="39:93">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row>
    <row r="117" spans="39:93">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row>
    <row r="118" spans="39:93">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row>
    <row r="119" spans="39:93">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row>
    <row r="120" spans="39:93">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row>
    <row r="121" spans="39:93">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row>
    <row r="122" spans="39:93">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row>
    <row r="123" spans="39:93">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row>
    <row r="124" spans="39:93">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row>
    <row r="125" spans="39:93">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row>
    <row r="126" spans="39:93">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row>
    <row r="127" spans="39:93">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row>
    <row r="128" spans="39:93">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row>
    <row r="129" spans="39:93">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row>
    <row r="130" spans="39:93">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row>
    <row r="131" spans="39:93">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row>
    <row r="132" spans="39:93">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row>
    <row r="133" spans="39:93">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row>
    <row r="134" spans="39:93">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row>
    <row r="135" spans="39:93">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row>
    <row r="136" spans="39:93">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row>
    <row r="137" spans="39:93">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row>
    <row r="138" spans="39:93">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row>
    <row r="139" spans="39:93">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row>
    <row r="140" spans="39:93">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row>
    <row r="141" spans="39:93">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row>
    <row r="142" spans="39:93">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row>
    <row r="143" spans="39:93">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row>
    <row r="144" spans="39:93">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row>
    <row r="145" spans="39:93">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row>
    <row r="146" spans="39:93">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row>
    <row r="147" spans="39:93">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row>
    <row r="148" spans="39:93">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row>
    <row r="149" spans="39:93">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row>
    <row r="150" spans="39:93">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row>
    <row r="151" spans="39:93">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row>
    <row r="152" spans="39:93">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row>
    <row r="153" spans="39:93">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row>
    <row r="154" spans="39:93">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row>
    <row r="155" spans="39:93">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row>
    <row r="156" spans="39:93">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row>
    <row r="157" spans="39:93">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row>
    <row r="158" spans="39:93">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row>
    <row r="159" spans="39:93">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row>
    <row r="160" spans="39:93">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row>
    <row r="161" spans="39:93">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row>
    <row r="162" spans="39:93">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row>
    <row r="163" spans="39:93">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row>
    <row r="164" spans="39:93">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row>
    <row r="165" spans="39:93">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row>
    <row r="166" spans="39:93">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row>
    <row r="167" spans="39:93">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row>
    <row r="168" spans="39:93">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row>
    <row r="169" spans="39:93">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row>
    <row r="170" spans="39:93">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row>
    <row r="171" spans="39:93">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row>
    <row r="172" spans="39:93">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row>
    <row r="173" spans="39:93">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row>
    <row r="174" spans="39:93">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row>
    <row r="175" spans="39:93">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row>
    <row r="176" spans="39:93">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row>
    <row r="177" spans="39:93">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row>
    <row r="178" spans="39:93">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row>
    <row r="179" spans="39:93">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row>
    <row r="180" spans="39:93">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row>
    <row r="181" spans="39:93">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row>
    <row r="182" spans="39:93">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row>
    <row r="183" spans="39:93">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row>
    <row r="184" spans="39:93">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row>
    <row r="185" spans="39:93">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row>
    <row r="186" spans="39:93">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row>
    <row r="187" spans="39:93">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row>
    <row r="188" spans="39:93">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row>
    <row r="189" spans="39:93">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row>
    <row r="190" spans="39:93">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row>
    <row r="191" spans="39:93">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row>
    <row r="192" spans="39:93">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row>
    <row r="193" spans="39:93">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row>
    <row r="194" spans="39:93">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row>
    <row r="195" spans="39:93">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row>
    <row r="196" spans="39:93">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row>
    <row r="197" spans="39:93">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row>
    <row r="198" spans="39:93">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row>
    <row r="199" spans="39:93">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row>
    <row r="200" spans="39:93">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row>
    <row r="201" spans="39:93">
      <c r="AM201" s="48"/>
      <c r="AN201" s="48"/>
      <c r="AO201" s="48"/>
      <c r="AP201" s="48"/>
      <c r="AQ201" s="48"/>
      <c r="AR201" s="48"/>
      <c r="AS201" s="48"/>
    </row>
    <row r="202" spans="39:93">
      <c r="AM202" s="48"/>
      <c r="AN202" s="48"/>
      <c r="AO202" s="48"/>
      <c r="AP202" s="48"/>
      <c r="AQ202" s="48"/>
      <c r="AR202" s="48"/>
      <c r="AS202" s="48"/>
    </row>
    <row r="203" spans="39:93">
      <c r="AM203" s="48"/>
      <c r="AN203" s="48"/>
      <c r="AO203" s="48"/>
      <c r="AP203" s="48"/>
      <c r="AQ203" s="48"/>
      <c r="AR203" s="48"/>
      <c r="AS203" s="48"/>
    </row>
    <row r="204" spans="39:93">
      <c r="AM204" s="48"/>
      <c r="AN204" s="48"/>
      <c r="AO204" s="48"/>
      <c r="AP204" s="48"/>
      <c r="AQ204" s="48"/>
      <c r="AR204" s="48"/>
      <c r="AS204" s="48"/>
    </row>
    <row r="205" spans="39:93">
      <c r="AM205" s="48"/>
      <c r="AN205" s="48"/>
      <c r="AO205" s="48"/>
      <c r="AP205" s="48"/>
      <c r="AQ205" s="48"/>
      <c r="AR205" s="48"/>
      <c r="AS205" s="48"/>
    </row>
    <row r="206" spans="39:93">
      <c r="AM206" s="48"/>
      <c r="AN206" s="48"/>
      <c r="AO206" s="48"/>
      <c r="AP206" s="48"/>
      <c r="AQ206" s="48"/>
      <c r="AR206" s="48"/>
      <c r="AS206" s="48"/>
    </row>
    <row r="207" spans="39:93">
      <c r="AM207" s="48"/>
      <c r="AN207" s="48"/>
      <c r="AO207" s="48"/>
      <c r="AP207" s="48"/>
      <c r="AQ207" s="48"/>
      <c r="AR207" s="48"/>
      <c r="AS207" s="48"/>
    </row>
    <row r="208" spans="39:93">
      <c r="AM208" s="48"/>
      <c r="AN208" s="48"/>
      <c r="AO208" s="48"/>
      <c r="AP208" s="48"/>
      <c r="AQ208" s="48"/>
      <c r="AR208" s="48"/>
      <c r="AS208" s="48"/>
    </row>
    <row r="209" spans="39:45">
      <c r="AM209" s="48"/>
      <c r="AN209" s="48"/>
      <c r="AO209" s="48"/>
      <c r="AP209" s="48"/>
      <c r="AQ209" s="48"/>
      <c r="AR209" s="48"/>
      <c r="AS209" s="48"/>
    </row>
    <row r="210" spans="39:45">
      <c r="AM210" s="48"/>
      <c r="AN210" s="48"/>
      <c r="AO210" s="48"/>
      <c r="AP210" s="48"/>
      <c r="AQ210" s="48"/>
      <c r="AR210" s="48"/>
      <c r="AS210" s="48"/>
    </row>
    <row r="211" spans="39:45">
      <c r="AM211" s="48"/>
      <c r="AN211" s="48"/>
      <c r="AO211" s="48"/>
      <c r="AP211" s="48"/>
      <c r="AQ211" s="48"/>
      <c r="AR211" s="48"/>
      <c r="AS211" s="48"/>
    </row>
    <row r="212" spans="39:45">
      <c r="AM212" s="48"/>
      <c r="AN212" s="48"/>
      <c r="AO212" s="48"/>
      <c r="AP212" s="48"/>
      <c r="AQ212" s="48"/>
      <c r="AR212" s="48"/>
      <c r="AS212" s="48"/>
    </row>
    <row r="213" spans="39:45">
      <c r="AM213" s="48"/>
      <c r="AN213" s="48"/>
      <c r="AO213" s="48"/>
      <c r="AP213" s="48"/>
      <c r="AQ213" s="48"/>
      <c r="AR213" s="48"/>
      <c r="AS213" s="48"/>
    </row>
    <row r="214" spans="39:45">
      <c r="AM214" s="48"/>
      <c r="AN214" s="48"/>
      <c r="AO214" s="48"/>
      <c r="AP214" s="48"/>
      <c r="AQ214" s="48"/>
      <c r="AR214" s="48"/>
      <c r="AS214" s="48"/>
    </row>
    <row r="215" spans="39:45">
      <c r="AM215" s="48"/>
      <c r="AN215" s="48"/>
      <c r="AO215" s="48"/>
      <c r="AP215" s="48"/>
      <c r="AQ215" s="48"/>
      <c r="AR215" s="48"/>
      <c r="AS215" s="48"/>
    </row>
    <row r="216" spans="39:45">
      <c r="AM216" s="48"/>
      <c r="AN216" s="48"/>
      <c r="AO216" s="48"/>
      <c r="AP216" s="48"/>
      <c r="AQ216" s="48"/>
      <c r="AR216" s="48"/>
      <c r="AS216" s="48"/>
    </row>
    <row r="217" spans="39:45">
      <c r="AM217" s="48"/>
      <c r="AN217" s="48"/>
      <c r="AO217" s="48"/>
      <c r="AP217" s="48"/>
      <c r="AQ217" s="48"/>
      <c r="AR217" s="48"/>
      <c r="AS217" s="48"/>
    </row>
    <row r="218" spans="39:45">
      <c r="AM218" s="48"/>
      <c r="AN218" s="48"/>
      <c r="AO218" s="48"/>
      <c r="AP218" s="48"/>
      <c r="AQ218" s="48"/>
      <c r="AR218" s="48"/>
      <c r="AS218" s="48"/>
    </row>
    <row r="219" spans="39:45">
      <c r="AM219" s="48"/>
      <c r="AN219" s="48"/>
      <c r="AO219" s="48"/>
      <c r="AP219" s="48"/>
      <c r="AQ219" s="48"/>
      <c r="AR219" s="48"/>
      <c r="AS219" s="48"/>
    </row>
    <row r="220" spans="39:45">
      <c r="AM220" s="48"/>
      <c r="AN220" s="48"/>
      <c r="AO220" s="48"/>
      <c r="AP220" s="48"/>
      <c r="AQ220" s="48"/>
      <c r="AR220" s="48"/>
      <c r="AS220" s="48"/>
    </row>
    <row r="221" spans="39:45">
      <c r="AM221" s="48"/>
      <c r="AN221" s="48"/>
      <c r="AO221" s="48"/>
      <c r="AP221" s="48"/>
      <c r="AQ221" s="48"/>
      <c r="AR221" s="48"/>
      <c r="AS221" s="48"/>
    </row>
    <row r="222" spans="39:45">
      <c r="AM222" s="48"/>
      <c r="AN222" s="48"/>
      <c r="AO222" s="48"/>
      <c r="AP222" s="48"/>
      <c r="AQ222" s="48"/>
      <c r="AR222" s="48"/>
      <c r="AS222" s="48"/>
    </row>
    <row r="223" spans="39:45">
      <c r="AM223" s="48"/>
      <c r="AN223" s="48"/>
      <c r="AO223" s="48"/>
      <c r="AP223" s="48"/>
      <c r="AQ223" s="48"/>
      <c r="AR223" s="48"/>
      <c r="AS223" s="48"/>
    </row>
    <row r="224" spans="39:45">
      <c r="AM224" s="48"/>
      <c r="AN224" s="48"/>
      <c r="AO224" s="48"/>
      <c r="AP224" s="48"/>
      <c r="AQ224" s="48"/>
      <c r="AR224" s="48"/>
      <c r="AS224" s="48"/>
    </row>
    <row r="225" spans="39:45">
      <c r="AM225" s="48"/>
      <c r="AN225" s="48"/>
      <c r="AO225" s="48"/>
      <c r="AP225" s="48"/>
      <c r="AQ225" s="48"/>
      <c r="AR225" s="48"/>
      <c r="AS225" s="48"/>
    </row>
    <row r="226" spans="39:45">
      <c r="AM226" s="48"/>
      <c r="AN226" s="48"/>
      <c r="AO226" s="48"/>
      <c r="AP226" s="48"/>
      <c r="AQ226" s="48"/>
      <c r="AR226" s="48"/>
      <c r="AS226" s="48"/>
    </row>
    <row r="227" spans="39:45">
      <c r="AM227" s="48"/>
      <c r="AN227" s="48"/>
      <c r="AO227" s="48"/>
      <c r="AP227" s="48"/>
      <c r="AQ227" s="48"/>
      <c r="AR227" s="48"/>
      <c r="AS227" s="48"/>
    </row>
    <row r="228" spans="39:45">
      <c r="AM228" s="48"/>
      <c r="AN228" s="48"/>
      <c r="AO228" s="48"/>
      <c r="AP228" s="48"/>
      <c r="AQ228" s="48"/>
      <c r="AR228" s="48"/>
      <c r="AS228" s="48"/>
    </row>
    <row r="229" spans="39:45">
      <c r="AM229" s="48"/>
      <c r="AN229" s="48"/>
      <c r="AO229" s="48"/>
      <c r="AP229" s="48"/>
      <c r="AQ229" s="48"/>
      <c r="AR229" s="48"/>
      <c r="AS229" s="48"/>
    </row>
    <row r="230" spans="39:45">
      <c r="AM230" s="48"/>
      <c r="AN230" s="48"/>
      <c r="AO230" s="48"/>
      <c r="AP230" s="48"/>
      <c r="AQ230" s="48"/>
      <c r="AR230" s="48"/>
      <c r="AS230" s="48"/>
    </row>
    <row r="231" spans="39:45">
      <c r="AM231" s="48"/>
      <c r="AN231" s="48"/>
      <c r="AO231" s="48"/>
      <c r="AP231" s="48"/>
      <c r="AQ231" s="48"/>
      <c r="AR231" s="48"/>
      <c r="AS231" s="48"/>
    </row>
    <row r="232" spans="39:45">
      <c r="AM232" s="48"/>
      <c r="AN232" s="48"/>
      <c r="AO232" s="48"/>
      <c r="AP232" s="48"/>
      <c r="AQ232" s="48"/>
      <c r="AR232" s="48"/>
      <c r="AS232" s="48"/>
    </row>
    <row r="233" spans="39:45">
      <c r="AM233" s="48"/>
      <c r="AN233" s="48"/>
      <c r="AO233" s="48"/>
      <c r="AP233" s="48"/>
      <c r="AQ233" s="48"/>
      <c r="AR233" s="48"/>
      <c r="AS233" s="48"/>
    </row>
    <row r="234" spans="39:45">
      <c r="AM234" s="48"/>
      <c r="AN234" s="48"/>
      <c r="AO234" s="48"/>
      <c r="AP234" s="48"/>
      <c r="AQ234" s="48"/>
      <c r="AR234" s="48"/>
      <c r="AS234" s="48"/>
    </row>
    <row r="235" spans="39:45">
      <c r="AM235" s="48"/>
      <c r="AN235" s="48"/>
      <c r="AO235" s="48"/>
      <c r="AP235" s="48"/>
      <c r="AQ235" s="48"/>
      <c r="AR235" s="48"/>
      <c r="AS235" s="48"/>
    </row>
    <row r="236" spans="39:45">
      <c r="AM236" s="48"/>
      <c r="AN236" s="48"/>
      <c r="AO236" s="48"/>
      <c r="AP236" s="48"/>
      <c r="AQ236" s="48"/>
      <c r="AR236" s="48"/>
      <c r="AS236" s="48"/>
    </row>
    <row r="237" spans="39:45">
      <c r="AM237" s="48"/>
      <c r="AN237" s="48"/>
      <c r="AO237" s="48"/>
      <c r="AP237" s="48"/>
      <c r="AQ237" s="48"/>
      <c r="AR237" s="48"/>
      <c r="AS237" s="48"/>
    </row>
    <row r="238" spans="39:45">
      <c r="AM238" s="48"/>
      <c r="AN238" s="48"/>
      <c r="AO238" s="48"/>
      <c r="AP238" s="48"/>
      <c r="AQ238" s="48"/>
      <c r="AR238" s="48"/>
      <c r="AS238" s="48"/>
    </row>
    <row r="239" spans="39:45">
      <c r="AM239" s="48"/>
      <c r="AN239" s="48"/>
      <c r="AO239" s="48"/>
      <c r="AP239" s="48"/>
      <c r="AQ239" s="48"/>
      <c r="AR239" s="48"/>
      <c r="AS239" s="48"/>
    </row>
    <row r="240" spans="39:45">
      <c r="AM240" s="48"/>
      <c r="AN240" s="48"/>
      <c r="AO240" s="48"/>
      <c r="AP240" s="48"/>
      <c r="AQ240" s="48"/>
      <c r="AR240" s="48"/>
      <c r="AS240" s="48"/>
    </row>
    <row r="241" spans="39:45">
      <c r="AM241" s="48"/>
      <c r="AN241" s="48"/>
      <c r="AO241" s="48"/>
      <c r="AP241" s="48"/>
      <c r="AQ241" s="48"/>
      <c r="AR241" s="48"/>
      <c r="AS241" s="48"/>
    </row>
    <row r="242" spans="39:45">
      <c r="AM242" s="48"/>
      <c r="AN242" s="48"/>
      <c r="AO242" s="48"/>
      <c r="AP242" s="48"/>
      <c r="AQ242" s="48"/>
      <c r="AR242" s="48"/>
      <c r="AS242" s="48"/>
    </row>
    <row r="243" spans="39:45">
      <c r="AM243" s="48"/>
      <c r="AN243" s="48"/>
      <c r="AO243" s="48"/>
      <c r="AP243" s="48"/>
      <c r="AQ243" s="48"/>
      <c r="AR243" s="48"/>
      <c r="AS243" s="48"/>
    </row>
    <row r="244" spans="39:45">
      <c r="AM244" s="48"/>
      <c r="AN244" s="48"/>
      <c r="AO244" s="48"/>
      <c r="AP244" s="48"/>
      <c r="AQ244" s="48"/>
      <c r="AR244" s="48"/>
      <c r="AS244" s="48"/>
    </row>
    <row r="245" spans="39:45">
      <c r="AM245" s="48"/>
      <c r="AN245" s="48"/>
      <c r="AO245" s="48"/>
      <c r="AP245" s="48"/>
      <c r="AQ245" s="48"/>
      <c r="AR245" s="48"/>
      <c r="AS245" s="48"/>
    </row>
    <row r="246" spans="39:45">
      <c r="AM246" s="48"/>
      <c r="AN246" s="48"/>
      <c r="AO246" s="48"/>
      <c r="AP246" s="48"/>
      <c r="AQ246" s="48"/>
      <c r="AR246" s="48"/>
      <c r="AS246" s="48"/>
    </row>
    <row r="247" spans="39:45">
      <c r="AM247" s="48"/>
      <c r="AN247" s="48"/>
      <c r="AO247" s="48"/>
      <c r="AP247" s="48"/>
      <c r="AQ247" s="48"/>
      <c r="AR247" s="48"/>
      <c r="AS247" s="48"/>
    </row>
    <row r="248" spans="39:45">
      <c r="AM248" s="48"/>
      <c r="AN248" s="48"/>
      <c r="AO248" s="48"/>
      <c r="AP248" s="48"/>
      <c r="AQ248" s="48"/>
      <c r="AR248" s="48"/>
      <c r="AS248" s="48"/>
    </row>
    <row r="249" spans="39:45">
      <c r="AM249" s="48"/>
      <c r="AN249" s="48"/>
      <c r="AO249" s="48"/>
      <c r="AP249" s="48"/>
      <c r="AQ249" s="48"/>
      <c r="AR249" s="48"/>
      <c r="AS249" s="48"/>
    </row>
    <row r="250" spans="39:45">
      <c r="AM250" s="48"/>
      <c r="AN250" s="48"/>
      <c r="AO250" s="48"/>
      <c r="AP250" s="48"/>
      <c r="AQ250" s="48"/>
      <c r="AR250" s="48"/>
      <c r="AS250" s="48"/>
    </row>
    <row r="251" spans="39:45">
      <c r="AM251" s="48"/>
      <c r="AN251" s="48"/>
      <c r="AO251" s="48"/>
      <c r="AP251" s="48"/>
      <c r="AQ251" s="48"/>
      <c r="AR251" s="48"/>
      <c r="AS251" s="48"/>
    </row>
    <row r="252" spans="39:45">
      <c r="AM252" s="48"/>
      <c r="AN252" s="48"/>
      <c r="AO252" s="48"/>
      <c r="AP252" s="48"/>
      <c r="AQ252" s="48"/>
      <c r="AR252" s="48"/>
      <c r="AS252" s="48"/>
    </row>
    <row r="253" spans="39:45">
      <c r="AM253" s="48"/>
      <c r="AN253" s="48"/>
      <c r="AO253" s="48"/>
      <c r="AP253" s="48"/>
      <c r="AQ253" s="48"/>
      <c r="AR253" s="48"/>
      <c r="AS253" s="48"/>
    </row>
    <row r="254" spans="39:45">
      <c r="AM254" s="48"/>
      <c r="AN254" s="48"/>
      <c r="AO254" s="48"/>
      <c r="AP254" s="48"/>
      <c r="AQ254" s="48"/>
      <c r="AR254" s="48"/>
      <c r="AS254" s="48"/>
    </row>
    <row r="255" spans="39:45">
      <c r="AM255" s="48"/>
      <c r="AN255" s="48"/>
      <c r="AO255" s="48"/>
      <c r="AP255" s="48"/>
      <c r="AQ255" s="48"/>
      <c r="AR255" s="48"/>
      <c r="AS255" s="48"/>
    </row>
    <row r="256" spans="39:45">
      <c r="AM256" s="48"/>
      <c r="AN256" s="48"/>
      <c r="AO256" s="48"/>
      <c r="AP256" s="48"/>
      <c r="AQ256" s="48"/>
      <c r="AR256" s="48"/>
      <c r="AS256" s="48"/>
    </row>
    <row r="257" spans="39:45">
      <c r="AM257" s="48"/>
      <c r="AN257" s="48"/>
      <c r="AO257" s="48"/>
      <c r="AP257" s="48"/>
      <c r="AQ257" s="48"/>
      <c r="AR257" s="48"/>
      <c r="AS257" s="48"/>
    </row>
    <row r="258" spans="39:45">
      <c r="AM258" s="48"/>
      <c r="AN258" s="48"/>
      <c r="AO258" s="48"/>
      <c r="AP258" s="48"/>
      <c r="AQ258" s="48"/>
      <c r="AR258" s="48"/>
      <c r="AS258" s="48"/>
    </row>
    <row r="259" spans="39:45">
      <c r="AM259" s="48"/>
      <c r="AN259" s="48"/>
      <c r="AO259" s="48"/>
      <c r="AP259" s="48"/>
      <c r="AQ259" s="48"/>
      <c r="AR259" s="48"/>
      <c r="AS259" s="48"/>
    </row>
    <row r="260" spans="39:45">
      <c r="AM260" s="48"/>
      <c r="AN260" s="48"/>
      <c r="AO260" s="48"/>
      <c r="AP260" s="48"/>
      <c r="AQ260" s="48"/>
      <c r="AR260" s="48"/>
      <c r="AS260" s="48"/>
    </row>
    <row r="261" spans="39:45">
      <c r="AM261" s="48"/>
      <c r="AN261" s="48"/>
      <c r="AO261" s="48"/>
      <c r="AP261" s="48"/>
      <c r="AQ261" s="48"/>
      <c r="AR261" s="48"/>
      <c r="AS261" s="48"/>
    </row>
    <row r="262" spans="39:45">
      <c r="AM262" s="48"/>
      <c r="AN262" s="48"/>
      <c r="AO262" s="48"/>
      <c r="AP262" s="48"/>
      <c r="AQ262" s="48"/>
      <c r="AR262" s="48"/>
      <c r="AS262" s="48"/>
    </row>
    <row r="263" spans="39:45">
      <c r="AM263" s="48"/>
      <c r="AN263" s="48"/>
      <c r="AO263" s="48"/>
      <c r="AP263" s="48"/>
      <c r="AQ263" s="48"/>
      <c r="AR263" s="48"/>
      <c r="AS263" s="48"/>
    </row>
    <row r="264" spans="39:45">
      <c r="AM264" s="48"/>
      <c r="AN264" s="48"/>
      <c r="AO264" s="48"/>
      <c r="AP264" s="48"/>
      <c r="AQ264" s="48"/>
      <c r="AR264" s="48"/>
      <c r="AS264" s="48"/>
    </row>
    <row r="265" spans="39:45">
      <c r="AM265" s="48"/>
      <c r="AN265" s="48"/>
      <c r="AO265" s="48"/>
      <c r="AP265" s="48"/>
      <c r="AQ265" s="48"/>
      <c r="AR265" s="48"/>
      <c r="AS265" s="48"/>
    </row>
    <row r="266" spans="39:45">
      <c r="AM266" s="48"/>
      <c r="AN266" s="48"/>
      <c r="AO266" s="48"/>
      <c r="AP266" s="48"/>
      <c r="AQ266" s="48"/>
      <c r="AR266" s="48"/>
      <c r="AS266" s="48"/>
    </row>
    <row r="267" spans="39:45">
      <c r="AM267" s="48"/>
      <c r="AN267" s="48"/>
      <c r="AO267" s="48"/>
      <c r="AP267" s="48"/>
      <c r="AQ267" s="48"/>
      <c r="AR267" s="48"/>
      <c r="AS267" s="48"/>
    </row>
    <row r="268" spans="39:45">
      <c r="AM268" s="48"/>
      <c r="AN268" s="48"/>
      <c r="AO268" s="48"/>
      <c r="AP268" s="48"/>
      <c r="AQ268" s="48"/>
      <c r="AR268" s="48"/>
      <c r="AS268" s="48"/>
    </row>
    <row r="269" spans="39:45">
      <c r="AM269" s="48"/>
      <c r="AN269" s="48"/>
      <c r="AO269" s="48"/>
      <c r="AP269" s="48"/>
      <c r="AQ269" s="48"/>
      <c r="AR269" s="48"/>
      <c r="AS269" s="48"/>
    </row>
    <row r="270" spans="39:45">
      <c r="AM270" s="48"/>
      <c r="AN270" s="48"/>
      <c r="AO270" s="48"/>
      <c r="AP270" s="48"/>
      <c r="AQ270" s="48"/>
      <c r="AR270" s="48"/>
      <c r="AS270" s="48"/>
    </row>
    <row r="271" spans="39:45">
      <c r="AM271" s="48"/>
      <c r="AN271" s="48"/>
      <c r="AO271" s="48"/>
      <c r="AP271" s="48"/>
      <c r="AQ271" s="48"/>
      <c r="AR271" s="48"/>
      <c r="AS271" s="48"/>
    </row>
    <row r="272" spans="39:45">
      <c r="AM272" s="48"/>
      <c r="AN272" s="48"/>
      <c r="AO272" s="48"/>
      <c r="AP272" s="48"/>
      <c r="AQ272" s="48"/>
      <c r="AR272" s="48"/>
      <c r="AS272" s="48"/>
    </row>
    <row r="273" spans="39:45">
      <c r="AM273" s="48"/>
      <c r="AN273" s="48"/>
      <c r="AO273" s="48"/>
      <c r="AP273" s="48"/>
      <c r="AQ273" s="48"/>
      <c r="AR273" s="48"/>
      <c r="AS273" s="48"/>
    </row>
    <row r="274" spans="39:45">
      <c r="AM274" s="48"/>
      <c r="AN274" s="48"/>
      <c r="AO274" s="48"/>
      <c r="AP274" s="48"/>
      <c r="AQ274" s="48"/>
      <c r="AR274" s="48"/>
      <c r="AS274" s="48"/>
    </row>
    <row r="275" spans="39:45">
      <c r="AM275" s="48"/>
      <c r="AN275" s="48"/>
      <c r="AO275" s="48"/>
      <c r="AP275" s="48"/>
      <c r="AQ275" s="48"/>
      <c r="AR275" s="48"/>
      <c r="AS275" s="48"/>
    </row>
    <row r="276" spans="39:45">
      <c r="AM276" s="48"/>
      <c r="AN276" s="48"/>
      <c r="AO276" s="48"/>
      <c r="AP276" s="48"/>
      <c r="AQ276" s="48"/>
      <c r="AR276" s="48"/>
      <c r="AS276" s="48"/>
    </row>
    <row r="277" spans="39:45">
      <c r="AM277" s="48"/>
      <c r="AN277" s="48"/>
      <c r="AO277" s="48"/>
      <c r="AP277" s="48"/>
      <c r="AQ277" s="48"/>
      <c r="AR277" s="48"/>
      <c r="AS277" s="48"/>
    </row>
    <row r="278" spans="39:45">
      <c r="AM278" s="48"/>
      <c r="AN278" s="48"/>
      <c r="AO278" s="48"/>
      <c r="AP278" s="48"/>
      <c r="AQ278" s="48"/>
      <c r="AR278" s="48"/>
      <c r="AS278" s="48"/>
    </row>
    <row r="279" spans="39:45">
      <c r="AM279" s="48"/>
      <c r="AN279" s="48"/>
      <c r="AO279" s="48"/>
      <c r="AP279" s="48"/>
      <c r="AQ279" s="48"/>
      <c r="AR279" s="48"/>
      <c r="AS279" s="48"/>
    </row>
    <row r="280" spans="39:45">
      <c r="AM280" s="48"/>
      <c r="AN280" s="48"/>
      <c r="AO280" s="48"/>
      <c r="AP280" s="48"/>
      <c r="AQ280" s="48"/>
      <c r="AR280" s="48"/>
      <c r="AS280" s="48"/>
    </row>
    <row r="281" spans="39:45">
      <c r="AM281" s="48"/>
      <c r="AN281" s="48"/>
      <c r="AO281" s="48"/>
      <c r="AP281" s="48"/>
      <c r="AQ281" s="48"/>
      <c r="AR281" s="48"/>
      <c r="AS281" s="48"/>
    </row>
    <row r="282" spans="39:45">
      <c r="AM282" s="48"/>
      <c r="AN282" s="48"/>
      <c r="AO282" s="48"/>
      <c r="AP282" s="48"/>
      <c r="AQ282" s="48"/>
      <c r="AR282" s="48"/>
      <c r="AS282" s="48"/>
    </row>
    <row r="283" spans="39:45">
      <c r="AM283" s="48"/>
      <c r="AN283" s="48"/>
      <c r="AO283" s="48"/>
      <c r="AP283" s="48"/>
      <c r="AQ283" s="48"/>
      <c r="AR283" s="48"/>
      <c r="AS283" s="48"/>
    </row>
    <row r="284" spans="39:45">
      <c r="AM284" s="48"/>
      <c r="AN284" s="48"/>
      <c r="AO284" s="48"/>
      <c r="AP284" s="48"/>
      <c r="AQ284" s="48"/>
      <c r="AR284" s="48"/>
      <c r="AS284" s="48"/>
    </row>
    <row r="285" spans="39:45">
      <c r="AM285" s="48"/>
      <c r="AN285" s="48"/>
      <c r="AO285" s="48"/>
      <c r="AP285" s="48"/>
      <c r="AQ285" s="48"/>
      <c r="AR285" s="48"/>
      <c r="AS285" s="48"/>
    </row>
    <row r="286" spans="39:45">
      <c r="AM286" s="48"/>
      <c r="AN286" s="48"/>
      <c r="AO286" s="48"/>
      <c r="AP286" s="48"/>
      <c r="AQ286" s="48"/>
      <c r="AR286" s="48"/>
      <c r="AS286" s="48"/>
    </row>
    <row r="287" spans="39:45">
      <c r="AM287" s="48"/>
      <c r="AN287" s="48"/>
      <c r="AO287" s="48"/>
      <c r="AP287" s="48"/>
      <c r="AQ287" s="48"/>
      <c r="AR287" s="48"/>
      <c r="AS287" s="48"/>
    </row>
    <row r="288" spans="39:45">
      <c r="AM288" s="48"/>
      <c r="AN288" s="48"/>
      <c r="AO288" s="48"/>
      <c r="AP288" s="48"/>
      <c r="AQ288" s="48"/>
      <c r="AR288" s="48"/>
      <c r="AS288" s="48"/>
    </row>
    <row r="289" spans="39:45">
      <c r="AM289" s="48"/>
      <c r="AN289" s="48"/>
      <c r="AO289" s="48"/>
      <c r="AP289" s="48"/>
      <c r="AQ289" s="48"/>
      <c r="AR289" s="48"/>
      <c r="AS289" s="48"/>
    </row>
    <row r="290" spans="39:45">
      <c r="AM290" s="48"/>
      <c r="AN290" s="48"/>
      <c r="AO290" s="48"/>
      <c r="AP290" s="48"/>
      <c r="AQ290" s="48"/>
      <c r="AR290" s="48"/>
      <c r="AS290" s="48"/>
    </row>
    <row r="291" spans="39:45">
      <c r="AM291" s="48"/>
      <c r="AN291" s="48"/>
      <c r="AO291" s="48"/>
      <c r="AP291" s="48"/>
      <c r="AQ291" s="48"/>
      <c r="AR291" s="48"/>
      <c r="AS291" s="48"/>
    </row>
    <row r="292" spans="39:45">
      <c r="AM292" s="48"/>
      <c r="AN292" s="48"/>
      <c r="AO292" s="48"/>
      <c r="AP292" s="48"/>
      <c r="AQ292" s="48"/>
      <c r="AR292" s="48"/>
      <c r="AS292" s="48"/>
    </row>
    <row r="293" spans="39:45">
      <c r="AM293" s="48"/>
      <c r="AN293" s="48"/>
      <c r="AO293" s="48"/>
      <c r="AP293" s="48"/>
      <c r="AQ293" s="48"/>
      <c r="AR293" s="48"/>
      <c r="AS293" s="48"/>
    </row>
    <row r="294" spans="39:45">
      <c r="AM294" s="48"/>
      <c r="AN294" s="48"/>
      <c r="AO294" s="48"/>
      <c r="AP294" s="48"/>
      <c r="AQ294" s="48"/>
      <c r="AR294" s="48"/>
      <c r="AS294" s="48"/>
    </row>
    <row r="295" spans="39:45">
      <c r="AM295" s="48"/>
      <c r="AN295" s="48"/>
      <c r="AO295" s="48"/>
      <c r="AP295" s="48"/>
      <c r="AQ295" s="48"/>
      <c r="AR295" s="48"/>
      <c r="AS295" s="48"/>
    </row>
    <row r="296" spans="39:45">
      <c r="AM296" s="48"/>
      <c r="AN296" s="48"/>
      <c r="AO296" s="48"/>
      <c r="AP296" s="48"/>
      <c r="AQ296" s="48"/>
      <c r="AR296" s="48"/>
      <c r="AS296" s="48"/>
    </row>
    <row r="297" spans="39:45">
      <c r="AM297" s="48"/>
      <c r="AN297" s="48"/>
      <c r="AO297" s="48"/>
      <c r="AP297" s="48"/>
      <c r="AQ297" s="48"/>
      <c r="AR297" s="48"/>
      <c r="AS297" s="48"/>
    </row>
    <row r="298" spans="39:45">
      <c r="AM298" s="48"/>
      <c r="AN298" s="48"/>
      <c r="AO298" s="48"/>
      <c r="AP298" s="48"/>
      <c r="AQ298" s="48"/>
      <c r="AR298" s="48"/>
      <c r="AS298" s="48"/>
    </row>
    <row r="299" spans="39:45">
      <c r="AM299" s="48"/>
      <c r="AN299" s="48"/>
      <c r="AO299" s="48"/>
      <c r="AP299" s="48"/>
      <c r="AQ299" s="48"/>
      <c r="AR299" s="48"/>
      <c r="AS299" s="48"/>
    </row>
    <row r="300" spans="39:45">
      <c r="AM300" s="48"/>
      <c r="AN300" s="48"/>
      <c r="AO300" s="48"/>
      <c r="AP300" s="48"/>
      <c r="AQ300" s="48"/>
      <c r="AR300" s="48"/>
      <c r="AS300" s="48"/>
    </row>
    <row r="301" spans="39:45">
      <c r="AM301" s="48"/>
      <c r="AN301" s="48"/>
      <c r="AO301" s="48"/>
      <c r="AP301" s="48"/>
      <c r="AQ301" s="48"/>
      <c r="AR301" s="48"/>
      <c r="AS301" s="48"/>
    </row>
    <row r="302" spans="39:45">
      <c r="AM302" s="48"/>
      <c r="AN302" s="48"/>
      <c r="AO302" s="48"/>
      <c r="AP302" s="48"/>
      <c r="AQ302" s="48"/>
      <c r="AR302" s="48"/>
      <c r="AS302" s="48"/>
    </row>
    <row r="303" spans="39:45">
      <c r="AM303" s="48"/>
      <c r="AN303" s="48"/>
      <c r="AO303" s="48"/>
      <c r="AP303" s="48"/>
      <c r="AQ303" s="48"/>
      <c r="AR303" s="48"/>
      <c r="AS303" s="48"/>
    </row>
    <row r="304" spans="39:45">
      <c r="AM304" s="48"/>
      <c r="AN304" s="48"/>
      <c r="AO304" s="48"/>
      <c r="AP304" s="48"/>
      <c r="AQ304" s="48"/>
      <c r="AR304" s="48"/>
      <c r="AS304" s="48"/>
    </row>
    <row r="305" spans="39:45">
      <c r="AM305" s="48"/>
      <c r="AN305" s="48"/>
      <c r="AO305" s="48"/>
      <c r="AP305" s="48"/>
      <c r="AQ305" s="48"/>
      <c r="AR305" s="48"/>
      <c r="AS305" s="48"/>
    </row>
    <row r="306" spans="39:45">
      <c r="AM306" s="48"/>
      <c r="AN306" s="48"/>
      <c r="AO306" s="48"/>
      <c r="AP306" s="48"/>
      <c r="AQ306" s="48"/>
      <c r="AR306" s="48"/>
      <c r="AS306" s="48"/>
    </row>
    <row r="307" spans="39:45">
      <c r="AM307" s="48"/>
      <c r="AN307" s="48"/>
      <c r="AO307" s="48"/>
      <c r="AP307" s="48"/>
      <c r="AQ307" s="48"/>
      <c r="AR307" s="48"/>
      <c r="AS307" s="48"/>
    </row>
    <row r="308" spans="39:45">
      <c r="AM308" s="48"/>
      <c r="AN308" s="48"/>
      <c r="AO308" s="48"/>
      <c r="AP308" s="48"/>
      <c r="AQ308" s="48"/>
      <c r="AR308" s="48"/>
      <c r="AS308" s="48"/>
    </row>
    <row r="309" spans="39:45">
      <c r="AM309" s="48"/>
      <c r="AN309" s="48"/>
      <c r="AO309" s="48"/>
      <c r="AP309" s="48"/>
      <c r="AQ309" s="48"/>
      <c r="AR309" s="48"/>
      <c r="AS309" s="48"/>
    </row>
    <row r="310" spans="39:45">
      <c r="AM310" s="48"/>
      <c r="AN310" s="48"/>
      <c r="AO310" s="48"/>
      <c r="AP310" s="48"/>
      <c r="AQ310" s="48"/>
      <c r="AR310" s="48"/>
      <c r="AS310" s="48"/>
    </row>
    <row r="311" spans="39:45">
      <c r="AM311" s="48"/>
      <c r="AN311" s="48"/>
      <c r="AO311" s="48"/>
      <c r="AP311" s="48"/>
      <c r="AQ311" s="48"/>
      <c r="AR311" s="48"/>
      <c r="AS311" s="48"/>
    </row>
    <row r="312" spans="39:45">
      <c r="AM312" s="48"/>
      <c r="AN312" s="48"/>
      <c r="AO312" s="48"/>
      <c r="AP312" s="48"/>
      <c r="AQ312" s="48"/>
      <c r="AR312" s="48"/>
      <c r="AS312" s="48"/>
    </row>
    <row r="313" spans="39:45">
      <c r="AM313" s="48"/>
      <c r="AN313" s="48"/>
      <c r="AO313" s="48"/>
      <c r="AP313" s="48"/>
      <c r="AQ313" s="48"/>
      <c r="AR313" s="48"/>
      <c r="AS313" s="48"/>
    </row>
    <row r="314" spans="39:45">
      <c r="AM314" s="48"/>
      <c r="AN314" s="48"/>
      <c r="AO314" s="48"/>
      <c r="AP314" s="48"/>
      <c r="AQ314" s="48"/>
      <c r="AR314" s="48"/>
      <c r="AS314" s="48"/>
    </row>
    <row r="315" spans="39:45">
      <c r="AM315" s="48"/>
      <c r="AN315" s="48"/>
      <c r="AO315" s="48"/>
      <c r="AP315" s="48"/>
      <c r="AQ315" s="48"/>
      <c r="AR315" s="48"/>
      <c r="AS315" s="48"/>
    </row>
    <row r="316" spans="39:45">
      <c r="AM316" s="48"/>
      <c r="AN316" s="48"/>
      <c r="AO316" s="48"/>
      <c r="AP316" s="48"/>
      <c r="AQ316" s="48"/>
      <c r="AR316" s="48"/>
      <c r="AS316" s="48"/>
    </row>
    <row r="317" spans="39:45">
      <c r="AM317" s="48"/>
      <c r="AN317" s="48"/>
      <c r="AO317" s="48"/>
      <c r="AP317" s="48"/>
      <c r="AQ317" s="48"/>
      <c r="AR317" s="48"/>
      <c r="AS317" s="48"/>
    </row>
    <row r="318" spans="39:45">
      <c r="AM318" s="48"/>
      <c r="AN318" s="48"/>
      <c r="AO318" s="48"/>
      <c r="AP318" s="48"/>
      <c r="AQ318" s="48"/>
      <c r="AR318" s="48"/>
      <c r="AS318" s="48"/>
    </row>
    <row r="319" spans="39:45">
      <c r="AM319" s="48"/>
      <c r="AN319" s="48"/>
      <c r="AO319" s="48"/>
      <c r="AP319" s="48"/>
      <c r="AQ319" s="48"/>
      <c r="AR319" s="48"/>
      <c r="AS319" s="48"/>
    </row>
    <row r="320" spans="39:45">
      <c r="AM320" s="48"/>
      <c r="AN320" s="48"/>
      <c r="AO320" s="48"/>
      <c r="AP320" s="48"/>
      <c r="AQ320" s="48"/>
      <c r="AR320" s="48"/>
      <c r="AS320" s="48"/>
    </row>
    <row r="321" spans="39:45">
      <c r="AM321" s="48"/>
      <c r="AN321" s="48"/>
      <c r="AO321" s="48"/>
      <c r="AP321" s="48"/>
      <c r="AQ321" s="48"/>
      <c r="AR321" s="48"/>
      <c r="AS321" s="48"/>
    </row>
    <row r="322" spans="39:45">
      <c r="AM322" s="48"/>
      <c r="AN322" s="48"/>
      <c r="AO322" s="48"/>
      <c r="AP322" s="48"/>
      <c r="AQ322" s="48"/>
      <c r="AR322" s="48"/>
      <c r="AS322" s="48"/>
    </row>
    <row r="323" spans="39:45">
      <c r="AM323" s="48"/>
      <c r="AN323" s="48"/>
      <c r="AO323" s="48"/>
      <c r="AP323" s="48"/>
      <c r="AQ323" s="48"/>
      <c r="AR323" s="48"/>
      <c r="AS323" s="48"/>
    </row>
    <row r="324" spans="39:45">
      <c r="AM324" s="48"/>
      <c r="AN324" s="48"/>
      <c r="AO324" s="48"/>
      <c r="AP324" s="48"/>
      <c r="AQ324" s="48"/>
      <c r="AR324" s="48"/>
      <c r="AS324" s="48"/>
    </row>
    <row r="325" spans="39:45">
      <c r="AM325" s="48"/>
      <c r="AN325" s="48"/>
      <c r="AO325" s="48"/>
      <c r="AP325" s="48"/>
      <c r="AQ325" s="48"/>
      <c r="AR325" s="48"/>
      <c r="AS325" s="48"/>
    </row>
    <row r="326" spans="39:45">
      <c r="AM326" s="48"/>
      <c r="AN326" s="48"/>
      <c r="AO326" s="48"/>
      <c r="AP326" s="48"/>
      <c r="AQ326" s="48"/>
      <c r="AR326" s="48"/>
      <c r="AS326" s="48"/>
    </row>
    <row r="327" spans="39:45">
      <c r="AM327" s="48"/>
      <c r="AN327" s="48"/>
      <c r="AO327" s="48"/>
      <c r="AP327" s="48"/>
      <c r="AQ327" s="48"/>
      <c r="AR327" s="48"/>
      <c r="AS327" s="48"/>
    </row>
    <row r="328" spans="39:45">
      <c r="AM328" s="48"/>
      <c r="AN328" s="48"/>
      <c r="AO328" s="48"/>
      <c r="AP328" s="48"/>
      <c r="AQ328" s="48"/>
      <c r="AR328" s="48"/>
      <c r="AS328" s="48"/>
    </row>
    <row r="329" spans="39:45">
      <c r="AM329" s="48"/>
      <c r="AN329" s="48"/>
      <c r="AO329" s="48"/>
      <c r="AP329" s="48"/>
      <c r="AQ329" s="48"/>
      <c r="AR329" s="48"/>
      <c r="AS329" s="48"/>
    </row>
    <row r="330" spans="39:45">
      <c r="AM330" s="48"/>
      <c r="AN330" s="48"/>
      <c r="AO330" s="48"/>
      <c r="AP330" s="48"/>
      <c r="AQ330" s="48"/>
      <c r="AR330" s="48"/>
      <c r="AS330" s="48"/>
    </row>
    <row r="331" spans="39:45">
      <c r="AM331" s="48"/>
      <c r="AN331" s="48"/>
      <c r="AO331" s="48"/>
      <c r="AP331" s="48"/>
      <c r="AQ331" s="48"/>
      <c r="AR331" s="48"/>
      <c r="AS331" s="48"/>
    </row>
    <row r="332" spans="39:45">
      <c r="AM332" s="48"/>
      <c r="AN332" s="48"/>
      <c r="AO332" s="48"/>
      <c r="AP332" s="48"/>
      <c r="AQ332" s="48"/>
      <c r="AR332" s="48"/>
      <c r="AS332" s="48"/>
    </row>
    <row r="333" spans="39:45">
      <c r="AM333" s="48"/>
      <c r="AN333" s="48"/>
      <c r="AO333" s="48"/>
      <c r="AP333" s="48"/>
      <c r="AQ333" s="48"/>
      <c r="AR333" s="48"/>
      <c r="AS333" s="48"/>
    </row>
    <row r="334" spans="39:45">
      <c r="AM334" s="48"/>
      <c r="AN334" s="48"/>
      <c r="AO334" s="48"/>
      <c r="AP334" s="48"/>
      <c r="AQ334" s="48"/>
      <c r="AR334" s="48"/>
      <c r="AS334" s="48"/>
    </row>
    <row r="335" spans="39:45">
      <c r="AM335" s="48"/>
      <c r="AN335" s="48"/>
      <c r="AO335" s="48"/>
      <c r="AP335" s="48"/>
      <c r="AQ335" s="48"/>
      <c r="AR335" s="48"/>
      <c r="AS335" s="48"/>
    </row>
    <row r="336" spans="39:45">
      <c r="AM336" s="48"/>
      <c r="AN336" s="48"/>
      <c r="AO336" s="48"/>
      <c r="AP336" s="48"/>
      <c r="AQ336" s="48"/>
      <c r="AR336" s="48"/>
      <c r="AS336" s="48"/>
    </row>
    <row r="337" spans="39:45">
      <c r="AM337" s="48"/>
      <c r="AN337" s="48"/>
      <c r="AO337" s="48"/>
      <c r="AP337" s="48"/>
      <c r="AQ337" s="48"/>
      <c r="AR337" s="48"/>
      <c r="AS337" s="48"/>
    </row>
    <row r="338" spans="39:45">
      <c r="AM338" s="48"/>
      <c r="AN338" s="48"/>
      <c r="AO338" s="48"/>
      <c r="AP338" s="48"/>
      <c r="AQ338" s="48"/>
      <c r="AR338" s="48"/>
      <c r="AS338" s="48"/>
    </row>
    <row r="339" spans="39:45">
      <c r="AM339" s="48"/>
      <c r="AN339" s="48"/>
      <c r="AO339" s="48"/>
      <c r="AP339" s="48"/>
      <c r="AQ339" s="48"/>
      <c r="AR339" s="48"/>
      <c r="AS339" s="48"/>
    </row>
    <row r="340" spans="39:45">
      <c r="AM340" s="48"/>
      <c r="AN340" s="48"/>
      <c r="AO340" s="48"/>
      <c r="AP340" s="48"/>
      <c r="AQ340" s="48"/>
      <c r="AR340" s="48"/>
      <c r="AS340" s="48"/>
    </row>
    <row r="341" spans="39:45">
      <c r="AM341" s="48"/>
      <c r="AN341" s="48"/>
      <c r="AO341" s="48"/>
      <c r="AP341" s="48"/>
      <c r="AQ341" s="48"/>
      <c r="AR341" s="48"/>
      <c r="AS341" s="48"/>
    </row>
    <row r="342" spans="39:45">
      <c r="AM342" s="48"/>
      <c r="AN342" s="48"/>
      <c r="AO342" s="48"/>
      <c r="AP342" s="48"/>
      <c r="AQ342" s="48"/>
      <c r="AR342" s="48"/>
      <c r="AS342" s="48"/>
    </row>
    <row r="343" spans="39:45">
      <c r="AM343" s="48"/>
      <c r="AN343" s="48"/>
      <c r="AO343" s="48"/>
      <c r="AP343" s="48"/>
      <c r="AQ343" s="48"/>
      <c r="AR343" s="48"/>
      <c r="AS343" s="48"/>
    </row>
    <row r="344" spans="39:45">
      <c r="AM344" s="48"/>
      <c r="AN344" s="48"/>
      <c r="AO344" s="48"/>
      <c r="AP344" s="48"/>
      <c r="AQ344" s="48"/>
      <c r="AR344" s="48"/>
      <c r="AS344" s="48"/>
    </row>
    <row r="345" spans="39:45">
      <c r="AM345" s="48"/>
      <c r="AN345" s="48"/>
      <c r="AO345" s="48"/>
      <c r="AP345" s="48"/>
      <c r="AQ345" s="48"/>
      <c r="AR345" s="48"/>
      <c r="AS345" s="48"/>
    </row>
    <row r="346" spans="39:45">
      <c r="AM346" s="48"/>
      <c r="AN346" s="48"/>
      <c r="AO346" s="48"/>
      <c r="AP346" s="48"/>
      <c r="AQ346" s="48"/>
      <c r="AR346" s="48"/>
      <c r="AS346" s="48"/>
    </row>
    <row r="347" spans="39:45">
      <c r="AM347" s="48"/>
      <c r="AN347" s="48"/>
      <c r="AO347" s="48"/>
      <c r="AP347" s="48"/>
      <c r="AQ347" s="48"/>
      <c r="AR347" s="48"/>
      <c r="AS347" s="48"/>
    </row>
    <row r="348" spans="39:45">
      <c r="AM348" s="48"/>
      <c r="AN348" s="48"/>
      <c r="AO348" s="48"/>
      <c r="AP348" s="48"/>
      <c r="AQ348" s="48"/>
      <c r="AR348" s="48"/>
      <c r="AS348" s="48"/>
    </row>
    <row r="349" spans="39:45">
      <c r="AM349" s="48"/>
      <c r="AN349" s="48"/>
      <c r="AO349" s="48"/>
      <c r="AP349" s="48"/>
      <c r="AQ349" s="48"/>
      <c r="AR349" s="48"/>
      <c r="AS349" s="48"/>
    </row>
    <row r="350" spans="39:45">
      <c r="AM350" s="48"/>
      <c r="AN350" s="48"/>
      <c r="AO350" s="48"/>
      <c r="AP350" s="48"/>
      <c r="AQ350" s="48"/>
      <c r="AR350" s="48"/>
      <c r="AS350" s="48"/>
    </row>
    <row r="351" spans="39:45">
      <c r="AM351" s="48"/>
      <c r="AN351" s="48"/>
      <c r="AO351" s="48"/>
      <c r="AP351" s="48"/>
      <c r="AQ351" s="48"/>
      <c r="AR351" s="48"/>
      <c r="AS351" s="48"/>
    </row>
    <row r="352" spans="39:45">
      <c r="AM352" s="48"/>
      <c r="AN352" s="48"/>
      <c r="AO352" s="48"/>
      <c r="AP352" s="48"/>
      <c r="AQ352" s="48"/>
      <c r="AR352" s="48"/>
      <c r="AS352" s="48"/>
    </row>
    <row r="353" spans="39:45">
      <c r="AM353" s="48"/>
      <c r="AN353" s="48"/>
      <c r="AO353" s="48"/>
      <c r="AP353" s="48"/>
      <c r="AQ353" s="48"/>
      <c r="AR353" s="48"/>
      <c r="AS353" s="48"/>
    </row>
    <row r="354" spans="39:45">
      <c r="AM354" s="48"/>
      <c r="AN354" s="48"/>
      <c r="AO354" s="48"/>
      <c r="AP354" s="48"/>
      <c r="AQ354" s="48"/>
      <c r="AR354" s="48"/>
      <c r="AS354" s="48"/>
    </row>
    <row r="355" spans="39:45">
      <c r="AM355" s="48"/>
      <c r="AN355" s="48"/>
      <c r="AO355" s="48"/>
      <c r="AP355" s="48"/>
      <c r="AQ355" s="48"/>
      <c r="AR355" s="48"/>
      <c r="AS355" s="48"/>
    </row>
    <row r="356" spans="39:45">
      <c r="AM356" s="48"/>
      <c r="AN356" s="48"/>
      <c r="AO356" s="48"/>
      <c r="AP356" s="48"/>
      <c r="AQ356" s="48"/>
      <c r="AR356" s="48"/>
      <c r="AS356" s="48"/>
    </row>
    <row r="357" spans="39:45">
      <c r="AM357" s="48"/>
      <c r="AN357" s="48"/>
      <c r="AO357" s="48"/>
      <c r="AP357" s="48"/>
      <c r="AQ357" s="48"/>
      <c r="AR357" s="48"/>
      <c r="AS357" s="48"/>
    </row>
    <row r="358" spans="39:45">
      <c r="AM358" s="48"/>
      <c r="AN358" s="48"/>
      <c r="AO358" s="48"/>
      <c r="AP358" s="48"/>
      <c r="AQ358" s="48"/>
      <c r="AR358" s="48"/>
      <c r="AS358" s="48"/>
    </row>
    <row r="359" spans="39:45">
      <c r="AM359" s="48"/>
      <c r="AN359" s="48"/>
      <c r="AO359" s="48"/>
      <c r="AP359" s="48"/>
      <c r="AQ359" s="48"/>
      <c r="AR359" s="48"/>
      <c r="AS359" s="48"/>
    </row>
    <row r="360" spans="39:45">
      <c r="AM360" s="48"/>
      <c r="AN360" s="48"/>
      <c r="AO360" s="48"/>
      <c r="AP360" s="48"/>
      <c r="AQ360" s="48"/>
      <c r="AR360" s="48"/>
      <c r="AS360" s="48"/>
    </row>
    <row r="361" spans="39:45">
      <c r="AM361" s="48"/>
      <c r="AN361" s="48"/>
      <c r="AO361" s="48"/>
      <c r="AP361" s="48"/>
      <c r="AQ361" s="48"/>
      <c r="AR361" s="48"/>
      <c r="AS361" s="48"/>
    </row>
    <row r="362" spans="39:45">
      <c r="AM362" s="48"/>
      <c r="AN362" s="48"/>
      <c r="AO362" s="48"/>
      <c r="AP362" s="48"/>
      <c r="AQ362" s="48"/>
      <c r="AR362" s="48"/>
      <c r="AS362" s="48"/>
    </row>
    <row r="363" spans="39:45">
      <c r="AM363" s="48"/>
      <c r="AN363" s="48"/>
      <c r="AO363" s="48"/>
      <c r="AP363" s="48"/>
      <c r="AQ363" s="48"/>
      <c r="AR363" s="48"/>
      <c r="AS363" s="48"/>
    </row>
    <row r="364" spans="39:45">
      <c r="AM364" s="48"/>
      <c r="AN364" s="48"/>
      <c r="AO364" s="48"/>
      <c r="AP364" s="48"/>
      <c r="AQ364" s="48"/>
      <c r="AR364" s="48"/>
      <c r="AS364" s="48"/>
    </row>
    <row r="365" spans="39:45">
      <c r="AM365" s="48"/>
      <c r="AN365" s="48"/>
      <c r="AO365" s="48"/>
      <c r="AP365" s="48"/>
      <c r="AQ365" s="48"/>
      <c r="AR365" s="48"/>
      <c r="AS365" s="48"/>
    </row>
    <row r="366" spans="39:45">
      <c r="AM366" s="48"/>
      <c r="AN366" s="48"/>
      <c r="AO366" s="48"/>
      <c r="AP366" s="48"/>
      <c r="AQ366" s="48"/>
      <c r="AR366" s="48"/>
      <c r="AS366" s="48"/>
    </row>
    <row r="367" spans="39:45">
      <c r="AM367" s="48"/>
      <c r="AN367" s="48"/>
      <c r="AO367" s="48"/>
      <c r="AP367" s="48"/>
      <c r="AQ367" s="48"/>
      <c r="AR367" s="48"/>
      <c r="AS367" s="48"/>
    </row>
    <row r="368" spans="39:45">
      <c r="AM368" s="48"/>
      <c r="AN368" s="48"/>
      <c r="AO368" s="48"/>
      <c r="AP368" s="48"/>
      <c r="AQ368" s="48"/>
      <c r="AR368" s="48"/>
      <c r="AS368" s="48"/>
    </row>
    <row r="369" spans="39:45">
      <c r="AM369" s="48"/>
      <c r="AN369" s="48"/>
      <c r="AO369" s="48"/>
      <c r="AP369" s="48"/>
      <c r="AQ369" s="48"/>
      <c r="AR369" s="48"/>
      <c r="AS369" s="48"/>
    </row>
    <row r="370" spans="39:45">
      <c r="AM370" s="48"/>
      <c r="AN370" s="48"/>
      <c r="AO370" s="48"/>
      <c r="AP370" s="48"/>
      <c r="AQ370" s="48"/>
      <c r="AR370" s="48"/>
      <c r="AS370" s="48"/>
    </row>
    <row r="371" spans="39:45">
      <c r="AM371" s="48"/>
      <c r="AN371" s="48"/>
      <c r="AO371" s="48"/>
      <c r="AP371" s="48"/>
      <c r="AQ371" s="48"/>
      <c r="AR371" s="48"/>
      <c r="AS371" s="48"/>
    </row>
    <row r="372" spans="39:45">
      <c r="AM372" s="48"/>
      <c r="AN372" s="48"/>
      <c r="AO372" s="48"/>
      <c r="AP372" s="48"/>
      <c r="AQ372" s="48"/>
      <c r="AR372" s="48"/>
      <c r="AS372" s="48"/>
    </row>
    <row r="373" spans="39:45">
      <c r="AM373" s="48"/>
      <c r="AN373" s="48"/>
      <c r="AO373" s="48"/>
      <c r="AP373" s="48"/>
      <c r="AQ373" s="48"/>
      <c r="AR373" s="48"/>
      <c r="AS373" s="48"/>
    </row>
    <row r="374" spans="39:45">
      <c r="AM374" s="48"/>
      <c r="AN374" s="48"/>
      <c r="AO374" s="48"/>
      <c r="AP374" s="48"/>
      <c r="AQ374" s="48"/>
      <c r="AR374" s="48"/>
      <c r="AS374" s="48"/>
    </row>
    <row r="375" spans="39:45">
      <c r="AM375" s="48"/>
      <c r="AN375" s="48"/>
      <c r="AO375" s="48"/>
      <c r="AP375" s="48"/>
      <c r="AQ375" s="48"/>
      <c r="AR375" s="48"/>
      <c r="AS375" s="48"/>
    </row>
    <row r="376" spans="39:45">
      <c r="AM376" s="48"/>
      <c r="AN376" s="48"/>
      <c r="AO376" s="48"/>
      <c r="AP376" s="48"/>
      <c r="AQ376" s="48"/>
      <c r="AR376" s="48"/>
      <c r="AS376" s="48"/>
    </row>
    <row r="377" spans="39:45">
      <c r="AM377" s="48"/>
      <c r="AN377" s="48"/>
      <c r="AO377" s="48"/>
      <c r="AP377" s="48"/>
      <c r="AQ377" s="48"/>
      <c r="AR377" s="48"/>
      <c r="AS377" s="48"/>
    </row>
    <row r="378" spans="39:45">
      <c r="AM378" s="48"/>
      <c r="AN378" s="48"/>
      <c r="AO378" s="48"/>
      <c r="AP378" s="48"/>
      <c r="AQ378" s="48"/>
      <c r="AR378" s="48"/>
      <c r="AS378" s="48"/>
    </row>
    <row r="379" spans="39:45">
      <c r="AM379" s="48"/>
      <c r="AN379" s="48"/>
      <c r="AO379" s="48"/>
      <c r="AP379" s="48"/>
      <c r="AQ379" s="48"/>
      <c r="AR379" s="48"/>
      <c r="AS379" s="48"/>
    </row>
    <row r="380" spans="39:45">
      <c r="AM380" s="48"/>
      <c r="AN380" s="48"/>
      <c r="AO380" s="48"/>
      <c r="AP380" s="48"/>
      <c r="AQ380" s="48"/>
      <c r="AR380" s="48"/>
      <c r="AS380" s="48"/>
    </row>
    <row r="381" spans="39:45">
      <c r="AM381" s="48"/>
      <c r="AN381" s="48"/>
      <c r="AO381" s="48"/>
      <c r="AP381" s="48"/>
      <c r="AQ381" s="48"/>
      <c r="AR381" s="48"/>
      <c r="AS381" s="48"/>
    </row>
    <row r="382" spans="39:45">
      <c r="AM382" s="48"/>
      <c r="AN382" s="48"/>
      <c r="AO382" s="48"/>
      <c r="AP382" s="48"/>
      <c r="AQ382" s="48"/>
      <c r="AR382" s="48"/>
      <c r="AS382" s="48"/>
    </row>
    <row r="383" spans="39:45">
      <c r="AM383" s="48"/>
      <c r="AN383" s="48"/>
      <c r="AO383" s="48"/>
      <c r="AP383" s="48"/>
      <c r="AQ383" s="48"/>
      <c r="AR383" s="48"/>
      <c r="AS383" s="48"/>
    </row>
    <row r="384" spans="39:45">
      <c r="AM384" s="48"/>
      <c r="AN384" s="48"/>
      <c r="AO384" s="48"/>
      <c r="AP384" s="48"/>
      <c r="AQ384" s="48"/>
      <c r="AR384" s="48"/>
      <c r="AS384" s="48"/>
    </row>
    <row r="385" spans="39:45">
      <c r="AM385" s="48"/>
      <c r="AN385" s="48"/>
      <c r="AO385" s="48"/>
      <c r="AP385" s="48"/>
      <c r="AQ385" s="48"/>
      <c r="AR385" s="48"/>
      <c r="AS385" s="48"/>
    </row>
    <row r="386" spans="39:45">
      <c r="AM386" s="48"/>
      <c r="AN386" s="48"/>
      <c r="AO386" s="48"/>
      <c r="AP386" s="48"/>
      <c r="AQ386" s="48"/>
      <c r="AR386" s="48"/>
      <c r="AS386" s="48"/>
    </row>
    <row r="387" spans="39:45">
      <c r="AM387" s="48"/>
      <c r="AN387" s="48"/>
      <c r="AO387" s="48"/>
      <c r="AP387" s="48"/>
      <c r="AQ387" s="48"/>
      <c r="AR387" s="48"/>
      <c r="AS387" s="48"/>
    </row>
    <row r="388" spans="39:45">
      <c r="AM388" s="48"/>
      <c r="AN388" s="48"/>
      <c r="AO388" s="48"/>
      <c r="AP388" s="48"/>
      <c r="AQ388" s="48"/>
      <c r="AR388" s="48"/>
      <c r="AS388" s="48"/>
    </row>
    <row r="389" spans="39:45">
      <c r="AM389" s="48"/>
      <c r="AN389" s="48"/>
      <c r="AO389" s="48"/>
      <c r="AP389" s="48"/>
      <c r="AQ389" s="48"/>
      <c r="AR389" s="48"/>
      <c r="AS389" s="48"/>
    </row>
    <row r="390" spans="39:45">
      <c r="AM390" s="48"/>
      <c r="AN390" s="48"/>
      <c r="AO390" s="48"/>
      <c r="AP390" s="48"/>
      <c r="AQ390" s="48"/>
      <c r="AR390" s="48"/>
      <c r="AS390" s="48"/>
    </row>
    <row r="391" spans="39:45">
      <c r="AM391" s="48"/>
      <c r="AN391" s="48"/>
      <c r="AO391" s="48"/>
      <c r="AP391" s="48"/>
      <c r="AQ391" s="48"/>
      <c r="AR391" s="48"/>
      <c r="AS391" s="48"/>
    </row>
    <row r="392" spans="39:45">
      <c r="AM392" s="48"/>
      <c r="AN392" s="48"/>
      <c r="AO392" s="48"/>
      <c r="AP392" s="48"/>
      <c r="AQ392" s="48"/>
      <c r="AR392" s="48"/>
      <c r="AS392" s="48"/>
    </row>
    <row r="393" spans="39:45">
      <c r="AM393" s="48"/>
      <c r="AN393" s="48"/>
      <c r="AO393" s="48"/>
      <c r="AP393" s="48"/>
      <c r="AQ393" s="48"/>
      <c r="AR393" s="48"/>
      <c r="AS393" s="48"/>
    </row>
    <row r="394" spans="39:45">
      <c r="AM394" s="48"/>
      <c r="AN394" s="48"/>
      <c r="AO394" s="48"/>
      <c r="AP394" s="48"/>
      <c r="AQ394" s="48"/>
      <c r="AR394" s="48"/>
      <c r="AS394" s="48"/>
    </row>
    <row r="395" spans="39:45">
      <c r="AM395" s="48"/>
      <c r="AN395" s="48"/>
      <c r="AO395" s="48"/>
      <c r="AP395" s="48"/>
      <c r="AQ395" s="48"/>
      <c r="AR395" s="48"/>
      <c r="AS395" s="48"/>
    </row>
    <row r="396" spans="39:45">
      <c r="AM396" s="48"/>
      <c r="AN396" s="48"/>
      <c r="AO396" s="48"/>
      <c r="AP396" s="48"/>
      <c r="AQ396" s="48"/>
      <c r="AR396" s="48"/>
      <c r="AS396" s="48"/>
    </row>
    <row r="397" spans="39:45">
      <c r="AM397" s="48"/>
      <c r="AN397" s="48"/>
      <c r="AO397" s="48"/>
      <c r="AP397" s="48"/>
      <c r="AQ397" s="48"/>
      <c r="AR397" s="48"/>
      <c r="AS397" s="48"/>
    </row>
    <row r="398" spans="39:45">
      <c r="AM398" s="48"/>
      <c r="AN398" s="48"/>
      <c r="AO398" s="48"/>
      <c r="AP398" s="48"/>
      <c r="AQ398" s="48"/>
      <c r="AR398" s="48"/>
      <c r="AS398" s="48"/>
    </row>
    <row r="399" spans="39:45">
      <c r="AM399" s="48"/>
      <c r="AN399" s="48"/>
      <c r="AO399" s="48"/>
      <c r="AP399" s="48"/>
      <c r="AQ399" s="48"/>
      <c r="AR399" s="48"/>
      <c r="AS399" s="48"/>
    </row>
    <row r="400" spans="39:45">
      <c r="AM400" s="48"/>
      <c r="AN400" s="48"/>
      <c r="AO400" s="48"/>
      <c r="AP400" s="48"/>
      <c r="AQ400" s="48"/>
      <c r="AR400" s="48"/>
      <c r="AS400" s="48"/>
    </row>
    <row r="401" spans="39:45">
      <c r="AM401" s="48"/>
      <c r="AN401" s="48"/>
      <c r="AO401" s="48"/>
      <c r="AP401" s="48"/>
      <c r="AQ401" s="48"/>
      <c r="AR401" s="48"/>
      <c r="AS401" s="48"/>
    </row>
    <row r="402" spans="39:45">
      <c r="AM402" s="48"/>
      <c r="AN402" s="48"/>
      <c r="AO402" s="48"/>
      <c r="AP402" s="48"/>
      <c r="AQ402" s="48"/>
      <c r="AR402" s="48"/>
      <c r="AS402" s="48"/>
    </row>
    <row r="403" spans="39:45">
      <c r="AM403" s="48"/>
      <c r="AN403" s="48"/>
      <c r="AO403" s="48"/>
      <c r="AP403" s="48"/>
      <c r="AQ403" s="48"/>
      <c r="AR403" s="48"/>
      <c r="AS403" s="48"/>
    </row>
    <row r="404" spans="39:45">
      <c r="AM404" s="48"/>
      <c r="AN404" s="48"/>
      <c r="AO404" s="48"/>
      <c r="AP404" s="48"/>
      <c r="AQ404" s="48"/>
      <c r="AR404" s="48"/>
      <c r="AS404" s="48"/>
    </row>
    <row r="405" spans="39:45">
      <c r="AM405" s="48"/>
      <c r="AN405" s="48"/>
      <c r="AO405" s="48"/>
      <c r="AP405" s="48"/>
      <c r="AQ405" s="48"/>
      <c r="AR405" s="48"/>
      <c r="AS405" s="48"/>
    </row>
    <row r="406" spans="39:45">
      <c r="AM406" s="48"/>
      <c r="AN406" s="48"/>
      <c r="AO406" s="48"/>
      <c r="AP406" s="48"/>
      <c r="AQ406" s="48"/>
      <c r="AR406" s="48"/>
      <c r="AS406" s="48"/>
    </row>
    <row r="407" spans="39:45">
      <c r="AM407" s="48"/>
      <c r="AN407" s="48"/>
      <c r="AO407" s="48"/>
      <c r="AP407" s="48"/>
      <c r="AQ407" s="48"/>
      <c r="AR407" s="48"/>
      <c r="AS407" s="48"/>
    </row>
    <row r="408" spans="39:45">
      <c r="AM408" s="48"/>
      <c r="AN408" s="48"/>
      <c r="AO408" s="48"/>
      <c r="AP408" s="48"/>
      <c r="AQ408" s="48"/>
      <c r="AR408" s="48"/>
      <c r="AS408" s="48"/>
    </row>
    <row r="409" spans="39:45">
      <c r="AM409" s="48"/>
      <c r="AN409" s="48"/>
      <c r="AO409" s="48"/>
      <c r="AP409" s="48"/>
      <c r="AQ409" s="48"/>
      <c r="AR409" s="48"/>
      <c r="AS409" s="48"/>
    </row>
    <row r="410" spans="39:45">
      <c r="AM410" s="48"/>
      <c r="AN410" s="48"/>
      <c r="AO410" s="48"/>
      <c r="AP410" s="48"/>
      <c r="AQ410" s="48"/>
      <c r="AR410" s="48"/>
      <c r="AS410" s="48"/>
    </row>
    <row r="411" spans="39:45">
      <c r="AM411" s="48"/>
      <c r="AN411" s="48"/>
      <c r="AO411" s="48"/>
      <c r="AP411" s="48"/>
      <c r="AQ411" s="48"/>
      <c r="AR411" s="48"/>
      <c r="AS411" s="48"/>
    </row>
    <row r="412" spans="39:45">
      <c r="AM412" s="48"/>
      <c r="AN412" s="48"/>
      <c r="AO412" s="48"/>
      <c r="AP412" s="48"/>
      <c r="AQ412" s="48"/>
      <c r="AR412" s="48"/>
      <c r="AS412" s="48"/>
    </row>
    <row r="413" spans="39:45">
      <c r="AM413" s="48"/>
      <c r="AN413" s="48"/>
      <c r="AO413" s="48"/>
      <c r="AP413" s="48"/>
      <c r="AQ413" s="48"/>
      <c r="AR413" s="48"/>
      <c r="AS413" s="48"/>
    </row>
    <row r="414" spans="39:45">
      <c r="AM414" s="48"/>
      <c r="AN414" s="48"/>
      <c r="AO414" s="48"/>
      <c r="AP414" s="48"/>
      <c r="AQ414" s="48"/>
      <c r="AR414" s="48"/>
      <c r="AS414" s="48"/>
    </row>
    <row r="415" spans="39:45">
      <c r="AM415" s="48"/>
      <c r="AN415" s="48"/>
      <c r="AO415" s="48"/>
      <c r="AP415" s="48"/>
      <c r="AQ415" s="48"/>
      <c r="AR415" s="48"/>
      <c r="AS415" s="48"/>
    </row>
    <row r="416" spans="39:45">
      <c r="AM416" s="48"/>
      <c r="AN416" s="48"/>
      <c r="AO416" s="48"/>
      <c r="AP416" s="48"/>
      <c r="AQ416" s="48"/>
      <c r="AR416" s="48"/>
      <c r="AS416" s="48"/>
    </row>
    <row r="417" spans="39:45">
      <c r="AM417" s="48"/>
      <c r="AN417" s="48"/>
      <c r="AO417" s="48"/>
      <c r="AP417" s="48"/>
      <c r="AQ417" s="48"/>
      <c r="AR417" s="48"/>
      <c r="AS417" s="48"/>
    </row>
    <row r="418" spans="39:45">
      <c r="AM418" s="48"/>
      <c r="AN418" s="48"/>
      <c r="AO418" s="48"/>
      <c r="AP418" s="48"/>
      <c r="AQ418" s="48"/>
      <c r="AR418" s="48"/>
      <c r="AS418" s="48"/>
    </row>
    <row r="419" spans="39:45">
      <c r="AM419" s="48"/>
      <c r="AN419" s="48"/>
      <c r="AO419" s="48"/>
      <c r="AP419" s="48"/>
      <c r="AQ419" s="48"/>
      <c r="AR419" s="48"/>
      <c r="AS419" s="48"/>
    </row>
    <row r="420" spans="39:45">
      <c r="AM420" s="48"/>
      <c r="AN420" s="48"/>
      <c r="AO420" s="48"/>
      <c r="AP420" s="48"/>
      <c r="AQ420" s="48"/>
      <c r="AR420" s="48"/>
      <c r="AS420" s="48"/>
    </row>
    <row r="421" spans="39:45">
      <c r="AM421" s="48"/>
      <c r="AN421" s="48"/>
      <c r="AO421" s="48"/>
      <c r="AP421" s="48"/>
      <c r="AQ421" s="48"/>
      <c r="AR421" s="48"/>
      <c r="AS421" s="48"/>
    </row>
    <row r="422" spans="39:45">
      <c r="AM422" s="48"/>
      <c r="AN422" s="48"/>
      <c r="AO422" s="48"/>
      <c r="AP422" s="48"/>
      <c r="AQ422" s="48"/>
      <c r="AR422" s="48"/>
      <c r="AS422" s="48"/>
    </row>
    <row r="423" spans="39:45">
      <c r="AM423" s="48"/>
      <c r="AN423" s="48"/>
      <c r="AO423" s="48"/>
      <c r="AP423" s="48"/>
      <c r="AQ423" s="48"/>
      <c r="AR423" s="48"/>
      <c r="AS423" s="48"/>
    </row>
    <row r="424" spans="39:45">
      <c r="AM424" s="48"/>
      <c r="AN424" s="48"/>
      <c r="AO424" s="48"/>
      <c r="AP424" s="48"/>
      <c r="AQ424" s="48"/>
      <c r="AR424" s="48"/>
      <c r="AS424" s="48"/>
    </row>
    <row r="425" spans="39:45">
      <c r="AM425" s="48"/>
      <c r="AN425" s="48"/>
      <c r="AO425" s="48"/>
      <c r="AP425" s="48"/>
      <c r="AQ425" s="48"/>
      <c r="AR425" s="48"/>
      <c r="AS425" s="48"/>
    </row>
    <row r="426" spans="39:45">
      <c r="AM426" s="48"/>
      <c r="AN426" s="48"/>
      <c r="AO426" s="48"/>
      <c r="AP426" s="48"/>
      <c r="AQ426" s="48"/>
      <c r="AR426" s="48"/>
      <c r="AS426" s="48"/>
    </row>
    <row r="427" spans="39:45">
      <c r="AM427" s="48"/>
      <c r="AN427" s="48"/>
      <c r="AO427" s="48"/>
      <c r="AP427" s="48"/>
      <c r="AQ427" s="48"/>
      <c r="AR427" s="48"/>
      <c r="AS427" s="48"/>
    </row>
    <row r="428" spans="39:45">
      <c r="AM428" s="48"/>
      <c r="AN428" s="48"/>
      <c r="AO428" s="48"/>
      <c r="AP428" s="48"/>
      <c r="AQ428" s="48"/>
      <c r="AR428" s="48"/>
      <c r="AS428" s="48"/>
    </row>
    <row r="429" spans="39:45">
      <c r="AM429" s="48"/>
      <c r="AN429" s="48"/>
      <c r="AO429" s="48"/>
      <c r="AP429" s="48"/>
      <c r="AQ429" s="48"/>
      <c r="AR429" s="48"/>
      <c r="AS429" s="48"/>
    </row>
    <row r="430" spans="39:45">
      <c r="AM430" s="48"/>
      <c r="AN430" s="48"/>
      <c r="AO430" s="48"/>
      <c r="AP430" s="48"/>
      <c r="AQ430" s="48"/>
      <c r="AR430" s="48"/>
      <c r="AS430" s="48"/>
    </row>
    <row r="431" spans="39:45">
      <c r="AM431" s="48"/>
      <c r="AN431" s="48"/>
      <c r="AO431" s="48"/>
      <c r="AP431" s="48"/>
      <c r="AQ431" s="48"/>
      <c r="AR431" s="48"/>
      <c r="AS431" s="48"/>
    </row>
    <row r="432" spans="39:45">
      <c r="AM432" s="48"/>
      <c r="AN432" s="48"/>
      <c r="AO432" s="48"/>
      <c r="AP432" s="48"/>
      <c r="AQ432" s="48"/>
      <c r="AR432" s="48"/>
      <c r="AS432" s="48"/>
    </row>
    <row r="433" spans="39:45">
      <c r="AM433" s="48"/>
      <c r="AN433" s="48"/>
      <c r="AO433" s="48"/>
      <c r="AP433" s="48"/>
      <c r="AQ433" s="48"/>
      <c r="AR433" s="48"/>
      <c r="AS433" s="48"/>
    </row>
    <row r="434" spans="39:45">
      <c r="AM434" s="48"/>
      <c r="AN434" s="48"/>
      <c r="AO434" s="48"/>
      <c r="AP434" s="48"/>
      <c r="AQ434" s="48"/>
      <c r="AR434" s="48"/>
      <c r="AS434" s="48"/>
    </row>
    <row r="435" spans="39:45">
      <c r="AM435" s="48"/>
      <c r="AN435" s="48"/>
      <c r="AO435" s="48"/>
      <c r="AP435" s="48"/>
      <c r="AQ435" s="48"/>
      <c r="AR435" s="48"/>
      <c r="AS435" s="48"/>
    </row>
    <row r="436" spans="39:45">
      <c r="AM436" s="48"/>
      <c r="AN436" s="48"/>
      <c r="AO436" s="48"/>
      <c r="AP436" s="48"/>
      <c r="AQ436" s="48"/>
      <c r="AR436" s="48"/>
      <c r="AS436" s="48"/>
    </row>
    <row r="437" spans="39:45">
      <c r="AM437" s="48"/>
      <c r="AN437" s="48"/>
      <c r="AO437" s="48"/>
      <c r="AP437" s="48"/>
      <c r="AQ437" s="48"/>
      <c r="AR437" s="48"/>
      <c r="AS437" s="48"/>
    </row>
    <row r="438" spans="39:45">
      <c r="AM438" s="48"/>
      <c r="AN438" s="48"/>
      <c r="AO438" s="48"/>
      <c r="AP438" s="48"/>
      <c r="AQ438" s="48"/>
      <c r="AR438" s="48"/>
      <c r="AS438" s="48"/>
    </row>
    <row r="439" spans="39:45">
      <c r="AM439" s="48"/>
      <c r="AN439" s="48"/>
      <c r="AO439" s="48"/>
      <c r="AP439" s="48"/>
      <c r="AQ439" s="48"/>
      <c r="AR439" s="48"/>
      <c r="AS439" s="48"/>
    </row>
    <row r="440" spans="39:45">
      <c r="AM440" s="48"/>
      <c r="AN440" s="48"/>
      <c r="AO440" s="48"/>
      <c r="AP440" s="48"/>
      <c r="AQ440" s="48"/>
      <c r="AR440" s="48"/>
      <c r="AS440" s="48"/>
    </row>
    <row r="441" spans="39:45">
      <c r="AM441" s="48"/>
      <c r="AN441" s="48"/>
      <c r="AO441" s="48"/>
      <c r="AP441" s="48"/>
      <c r="AQ441" s="48"/>
      <c r="AR441" s="48"/>
      <c r="AS441" s="48"/>
    </row>
    <row r="442" spans="39:45">
      <c r="AM442" s="48"/>
      <c r="AN442" s="48"/>
      <c r="AO442" s="48"/>
      <c r="AP442" s="48"/>
      <c r="AQ442" s="48"/>
      <c r="AR442" s="48"/>
      <c r="AS442" s="48"/>
    </row>
    <row r="443" spans="39:45">
      <c r="AM443" s="48"/>
      <c r="AN443" s="48"/>
      <c r="AO443" s="48"/>
      <c r="AP443" s="48"/>
      <c r="AQ443" s="48"/>
      <c r="AR443" s="48"/>
      <c r="AS443" s="48"/>
    </row>
    <row r="444" spans="39:45">
      <c r="AM444" s="48"/>
      <c r="AN444" s="48"/>
      <c r="AO444" s="48"/>
      <c r="AP444" s="48"/>
      <c r="AQ444" s="48"/>
      <c r="AR444" s="48"/>
      <c r="AS444" s="48"/>
    </row>
    <row r="445" spans="39:45">
      <c r="AM445" s="48"/>
      <c r="AN445" s="48"/>
      <c r="AO445" s="48"/>
      <c r="AP445" s="48"/>
      <c r="AQ445" s="48"/>
      <c r="AR445" s="48"/>
      <c r="AS445" s="48"/>
    </row>
    <row r="446" spans="39:45">
      <c r="AM446" s="48"/>
      <c r="AN446" s="48"/>
      <c r="AO446" s="48"/>
      <c r="AP446" s="48"/>
      <c r="AQ446" s="48"/>
      <c r="AR446" s="48"/>
      <c r="AS446" s="48"/>
    </row>
    <row r="447" spans="39:45">
      <c r="AM447" s="48"/>
      <c r="AN447" s="48"/>
      <c r="AO447" s="48"/>
      <c r="AP447" s="48"/>
      <c r="AQ447" s="48"/>
      <c r="AR447" s="48"/>
      <c r="AS447" s="48"/>
    </row>
    <row r="448" spans="39:45">
      <c r="AM448" s="48"/>
      <c r="AN448" s="48"/>
      <c r="AO448" s="48"/>
      <c r="AP448" s="48"/>
      <c r="AQ448" s="48"/>
      <c r="AR448" s="48"/>
      <c r="AS448" s="48"/>
    </row>
    <row r="449" spans="39:45">
      <c r="AM449" s="48"/>
      <c r="AN449" s="48"/>
      <c r="AO449" s="48"/>
      <c r="AP449" s="48"/>
      <c r="AQ449" s="48"/>
      <c r="AR449" s="48"/>
      <c r="AS449" s="48"/>
    </row>
    <row r="450" spans="39:45">
      <c r="AM450" s="48"/>
      <c r="AN450" s="48"/>
      <c r="AO450" s="48"/>
      <c r="AP450" s="48"/>
      <c r="AQ450" s="48"/>
      <c r="AR450" s="48"/>
      <c r="AS450" s="48"/>
    </row>
    <row r="451" spans="39:45">
      <c r="AM451" s="48"/>
      <c r="AN451" s="48"/>
      <c r="AO451" s="48"/>
      <c r="AP451" s="48"/>
      <c r="AQ451" s="48"/>
      <c r="AR451" s="48"/>
      <c r="AS451" s="48"/>
    </row>
    <row r="452" spans="39:45">
      <c r="AM452" s="48"/>
      <c r="AN452" s="48"/>
      <c r="AO452" s="48"/>
      <c r="AP452" s="48"/>
      <c r="AQ452" s="48"/>
      <c r="AR452" s="48"/>
      <c r="AS452" s="48"/>
    </row>
    <row r="453" spans="39:45">
      <c r="AM453" s="48"/>
      <c r="AN453" s="48"/>
      <c r="AO453" s="48"/>
      <c r="AP453" s="48"/>
      <c r="AQ453" s="48"/>
      <c r="AR453" s="48"/>
      <c r="AS453" s="48"/>
    </row>
    <row r="454" spans="39:45">
      <c r="AM454" s="48"/>
      <c r="AN454" s="48"/>
      <c r="AO454" s="48"/>
      <c r="AP454" s="48"/>
      <c r="AQ454" s="48"/>
      <c r="AR454" s="48"/>
      <c r="AS454" s="48"/>
    </row>
    <row r="455" spans="39:45">
      <c r="AM455" s="48"/>
      <c r="AN455" s="48"/>
      <c r="AO455" s="48"/>
      <c r="AP455" s="48"/>
      <c r="AQ455" s="48"/>
      <c r="AR455" s="48"/>
      <c r="AS455" s="48"/>
    </row>
    <row r="456" spans="39:45">
      <c r="AM456" s="48"/>
      <c r="AN456" s="48"/>
      <c r="AO456" s="48"/>
      <c r="AP456" s="48"/>
      <c r="AQ456" s="48"/>
      <c r="AR456" s="48"/>
      <c r="AS456" s="48"/>
    </row>
    <row r="457" spans="39:45">
      <c r="AM457" s="48"/>
      <c r="AN457" s="48"/>
      <c r="AO457" s="48"/>
      <c r="AP457" s="48"/>
      <c r="AQ457" s="48"/>
      <c r="AR457" s="48"/>
      <c r="AS457" s="48"/>
    </row>
    <row r="458" spans="39:45">
      <c r="AM458" s="48"/>
      <c r="AN458" s="48"/>
      <c r="AO458" s="48"/>
      <c r="AP458" s="48"/>
      <c r="AQ458" s="48"/>
      <c r="AR458" s="48"/>
      <c r="AS458" s="48"/>
    </row>
    <row r="459" spans="39:45">
      <c r="AM459" s="48"/>
      <c r="AN459" s="48"/>
      <c r="AO459" s="48"/>
      <c r="AP459" s="48"/>
      <c r="AQ459" s="48"/>
      <c r="AR459" s="48"/>
      <c r="AS459" s="48"/>
    </row>
    <row r="460" spans="39:45">
      <c r="AM460" s="48"/>
      <c r="AN460" s="48"/>
      <c r="AO460" s="48"/>
      <c r="AP460" s="48"/>
      <c r="AQ460" s="48"/>
      <c r="AR460" s="48"/>
      <c r="AS460" s="48"/>
    </row>
    <row r="461" spans="39:45">
      <c r="AM461" s="48"/>
      <c r="AN461" s="48"/>
      <c r="AO461" s="48"/>
      <c r="AP461" s="48"/>
      <c r="AQ461" s="48"/>
      <c r="AR461" s="48"/>
      <c r="AS461" s="48"/>
    </row>
    <row r="462" spans="39:45">
      <c r="AM462" s="48"/>
      <c r="AN462" s="48"/>
      <c r="AO462" s="48"/>
      <c r="AP462" s="48"/>
      <c r="AQ462" s="48"/>
      <c r="AR462" s="48"/>
      <c r="AS462" s="48"/>
    </row>
    <row r="463" spans="39:45">
      <c r="AM463" s="48"/>
      <c r="AN463" s="48"/>
      <c r="AO463" s="48"/>
      <c r="AP463" s="48"/>
      <c r="AQ463" s="48"/>
      <c r="AR463" s="48"/>
      <c r="AS463" s="48"/>
    </row>
    <row r="464" spans="39:45">
      <c r="AM464" s="48"/>
      <c r="AN464" s="48"/>
      <c r="AO464" s="48"/>
      <c r="AP464" s="48"/>
      <c r="AQ464" s="48"/>
      <c r="AR464" s="48"/>
      <c r="AS464" s="48"/>
    </row>
    <row r="465" spans="39:45">
      <c r="AM465" s="48"/>
      <c r="AN465" s="48"/>
      <c r="AO465" s="48"/>
      <c r="AP465" s="48"/>
      <c r="AQ465" s="48"/>
      <c r="AR465" s="48"/>
      <c r="AS465" s="48"/>
    </row>
    <row r="466" spans="39:45">
      <c r="AM466" s="48"/>
      <c r="AN466" s="48"/>
      <c r="AO466" s="48"/>
      <c r="AP466" s="48"/>
      <c r="AQ466" s="48"/>
      <c r="AR466" s="48"/>
      <c r="AS466" s="48"/>
    </row>
    <row r="467" spans="39:45">
      <c r="AM467" s="48"/>
      <c r="AN467" s="48"/>
      <c r="AO467" s="48"/>
      <c r="AP467" s="48"/>
      <c r="AQ467" s="48"/>
      <c r="AR467" s="48"/>
      <c r="AS467" s="48"/>
    </row>
    <row r="468" spans="39:45">
      <c r="AM468" s="48"/>
      <c r="AN468" s="48"/>
      <c r="AO468" s="48"/>
      <c r="AP468" s="48"/>
      <c r="AQ468" s="48"/>
      <c r="AR468" s="48"/>
      <c r="AS468" s="48"/>
    </row>
    <row r="469" spans="39:45">
      <c r="AM469" s="48"/>
      <c r="AN469" s="48"/>
      <c r="AO469" s="48"/>
      <c r="AP469" s="48"/>
      <c r="AQ469" s="48"/>
      <c r="AR469" s="48"/>
      <c r="AS469" s="48"/>
    </row>
    <row r="470" spans="39:45">
      <c r="AM470" s="48"/>
      <c r="AN470" s="48"/>
      <c r="AO470" s="48"/>
      <c r="AP470" s="48"/>
      <c r="AQ470" s="48"/>
      <c r="AR470" s="48"/>
      <c r="AS470" s="48"/>
    </row>
    <row r="471" spans="39:45">
      <c r="AM471" s="48"/>
      <c r="AN471" s="48"/>
      <c r="AO471" s="48"/>
      <c r="AP471" s="48"/>
      <c r="AQ471" s="48"/>
      <c r="AR471" s="48"/>
      <c r="AS471" s="48"/>
    </row>
    <row r="472" spans="39:45">
      <c r="AM472" s="48"/>
      <c r="AN472" s="48"/>
      <c r="AO472" s="48"/>
      <c r="AP472" s="48"/>
      <c r="AQ472" s="48"/>
      <c r="AR472" s="48"/>
      <c r="AS472" s="48"/>
    </row>
    <row r="473" spans="39:45">
      <c r="AM473" s="48"/>
      <c r="AN473" s="48"/>
      <c r="AO473" s="48"/>
      <c r="AP473" s="48"/>
      <c r="AQ473" s="48"/>
      <c r="AR473" s="48"/>
      <c r="AS473" s="48"/>
    </row>
    <row r="474" spans="39:45">
      <c r="AM474" s="48"/>
      <c r="AN474" s="48"/>
      <c r="AO474" s="48"/>
      <c r="AP474" s="48"/>
      <c r="AQ474" s="48"/>
      <c r="AR474" s="48"/>
      <c r="AS474" s="48"/>
    </row>
    <row r="475" spans="39:45">
      <c r="AM475" s="48"/>
      <c r="AN475" s="48"/>
      <c r="AO475" s="48"/>
      <c r="AP475" s="48"/>
      <c r="AQ475" s="48"/>
      <c r="AR475" s="48"/>
      <c r="AS475" s="48"/>
    </row>
    <row r="476" spans="39:45">
      <c r="AM476" s="48"/>
      <c r="AN476" s="48"/>
      <c r="AO476" s="48"/>
      <c r="AP476" s="48"/>
      <c r="AQ476" s="48"/>
      <c r="AR476" s="48"/>
      <c r="AS476" s="48"/>
    </row>
    <row r="477" spans="39:45">
      <c r="AM477" s="48"/>
      <c r="AN477" s="48"/>
      <c r="AO477" s="48"/>
      <c r="AP477" s="48"/>
      <c r="AQ477" s="48"/>
      <c r="AR477" s="48"/>
      <c r="AS477" s="48"/>
    </row>
    <row r="478" spans="39:45">
      <c r="AM478" s="48"/>
      <c r="AN478" s="48"/>
      <c r="AO478" s="48"/>
      <c r="AP478" s="48"/>
      <c r="AQ478" s="48"/>
      <c r="AR478" s="48"/>
      <c r="AS478" s="48"/>
    </row>
    <row r="479" spans="39:45">
      <c r="AM479" s="48"/>
      <c r="AN479" s="48"/>
      <c r="AO479" s="48"/>
      <c r="AP479" s="48"/>
      <c r="AQ479" s="48"/>
      <c r="AR479" s="48"/>
      <c r="AS479" s="48"/>
    </row>
    <row r="480" spans="39:45">
      <c r="AM480" s="48"/>
      <c r="AN480" s="48"/>
      <c r="AO480" s="48"/>
      <c r="AP480" s="48"/>
      <c r="AQ480" s="48"/>
      <c r="AR480" s="48"/>
      <c r="AS480" s="48"/>
    </row>
    <row r="481" spans="39:45">
      <c r="AM481" s="48"/>
      <c r="AN481" s="48"/>
      <c r="AO481" s="48"/>
      <c r="AP481" s="48"/>
      <c r="AQ481" s="48"/>
      <c r="AR481" s="48"/>
      <c r="AS481" s="48"/>
    </row>
    <row r="482" spans="39:45">
      <c r="AM482" s="48"/>
      <c r="AN482" s="48"/>
      <c r="AO482" s="48"/>
      <c r="AP482" s="48"/>
      <c r="AQ482" s="48"/>
      <c r="AR482" s="48"/>
      <c r="AS482" s="48"/>
    </row>
    <row r="483" spans="39:45">
      <c r="AM483" s="48"/>
      <c r="AN483" s="48"/>
      <c r="AO483" s="48"/>
      <c r="AP483" s="48"/>
      <c r="AQ483" s="48"/>
      <c r="AR483" s="48"/>
      <c r="AS483" s="48"/>
    </row>
    <row r="484" spans="39:45">
      <c r="AM484" s="48"/>
      <c r="AN484" s="48"/>
      <c r="AO484" s="48"/>
      <c r="AP484" s="48"/>
      <c r="AQ484" s="48"/>
      <c r="AR484" s="48"/>
      <c r="AS484" s="48"/>
    </row>
    <row r="485" spans="39:45">
      <c r="AM485" s="48"/>
      <c r="AN485" s="48"/>
      <c r="AO485" s="48"/>
      <c r="AP485" s="48"/>
      <c r="AQ485" s="48"/>
      <c r="AR485" s="48"/>
      <c r="AS485" s="48"/>
    </row>
    <row r="486" spans="39:45">
      <c r="AM486" s="48"/>
      <c r="AN486" s="48"/>
      <c r="AO486" s="48"/>
      <c r="AP486" s="48"/>
      <c r="AQ486" s="48"/>
      <c r="AR486" s="48"/>
      <c r="AS486" s="48"/>
    </row>
    <row r="487" spans="39:45">
      <c r="AM487" s="48"/>
      <c r="AN487" s="48"/>
      <c r="AO487" s="48"/>
      <c r="AP487" s="48"/>
      <c r="AQ487" s="48"/>
      <c r="AR487" s="48"/>
      <c r="AS487" s="48"/>
    </row>
    <row r="488" spans="39:45">
      <c r="AM488" s="48"/>
      <c r="AN488" s="48"/>
      <c r="AO488" s="48"/>
      <c r="AP488" s="48"/>
      <c r="AQ488" s="48"/>
      <c r="AR488" s="48"/>
      <c r="AS488" s="48"/>
    </row>
    <row r="489" spans="39:45">
      <c r="AM489" s="48"/>
      <c r="AN489" s="48"/>
      <c r="AO489" s="48"/>
      <c r="AP489" s="48"/>
      <c r="AQ489" s="48"/>
      <c r="AR489" s="48"/>
      <c r="AS489" s="48"/>
    </row>
    <row r="490" spans="39:45">
      <c r="AM490" s="48"/>
      <c r="AN490" s="48"/>
      <c r="AO490" s="48"/>
      <c r="AP490" s="48"/>
      <c r="AQ490" s="48"/>
      <c r="AR490" s="48"/>
      <c r="AS490" s="48"/>
    </row>
    <row r="491" spans="39:45">
      <c r="AM491" s="48"/>
      <c r="AN491" s="48"/>
      <c r="AO491" s="48"/>
      <c r="AP491" s="48"/>
      <c r="AQ491" s="48"/>
      <c r="AR491" s="48"/>
      <c r="AS491" s="48"/>
    </row>
    <row r="492" spans="39:45">
      <c r="AM492" s="48"/>
      <c r="AN492" s="48"/>
      <c r="AO492" s="48"/>
      <c r="AP492" s="48"/>
      <c r="AQ492" s="48"/>
      <c r="AR492" s="48"/>
      <c r="AS492" s="48"/>
    </row>
    <row r="493" spans="39:45">
      <c r="AM493" s="48"/>
      <c r="AN493" s="48"/>
      <c r="AO493" s="48"/>
      <c r="AP493" s="48"/>
      <c r="AQ493" s="48"/>
      <c r="AR493" s="48"/>
      <c r="AS493" s="48"/>
    </row>
    <row r="494" spans="39:45">
      <c r="AM494" s="48"/>
      <c r="AN494" s="48"/>
      <c r="AO494" s="48"/>
      <c r="AP494" s="48"/>
      <c r="AQ494" s="48"/>
      <c r="AR494" s="48"/>
      <c r="AS494" s="48"/>
    </row>
    <row r="495" spans="39:45">
      <c r="AM495" s="48"/>
      <c r="AN495" s="48"/>
      <c r="AO495" s="48"/>
      <c r="AP495" s="48"/>
      <c r="AQ495" s="48"/>
      <c r="AR495" s="48"/>
      <c r="AS495" s="48"/>
    </row>
    <row r="496" spans="39:45">
      <c r="AM496" s="48"/>
      <c r="AN496" s="48"/>
      <c r="AO496" s="48"/>
      <c r="AP496" s="48"/>
      <c r="AQ496" s="48"/>
      <c r="AR496" s="48"/>
      <c r="AS496" s="48"/>
    </row>
    <row r="497" spans="39:45">
      <c r="AM497" s="48"/>
      <c r="AN497" s="48"/>
      <c r="AO497" s="48"/>
      <c r="AP497" s="48"/>
      <c r="AQ497" s="48"/>
      <c r="AR497" s="48"/>
      <c r="AS497" s="48"/>
    </row>
    <row r="498" spans="39:45">
      <c r="AM498" s="48"/>
      <c r="AN498" s="48"/>
      <c r="AO498" s="48"/>
      <c r="AP498" s="48"/>
      <c r="AQ498" s="48"/>
      <c r="AR498" s="48"/>
      <c r="AS498" s="48"/>
    </row>
    <row r="499" spans="39:45">
      <c r="AM499" s="48"/>
      <c r="AN499" s="48"/>
      <c r="AO499" s="48"/>
      <c r="AP499" s="48"/>
      <c r="AQ499" s="48"/>
      <c r="AR499" s="48"/>
      <c r="AS499" s="48"/>
    </row>
    <row r="500" spans="39:45">
      <c r="AM500" s="48"/>
      <c r="AN500" s="48"/>
      <c r="AO500" s="48"/>
      <c r="AP500" s="48"/>
      <c r="AQ500" s="48"/>
      <c r="AR500" s="48"/>
      <c r="AS500" s="48"/>
    </row>
    <row r="501" spans="39:45">
      <c r="AM501" s="48"/>
      <c r="AN501" s="48"/>
      <c r="AO501" s="48"/>
      <c r="AP501" s="48"/>
      <c r="AQ501" s="48"/>
      <c r="AR501" s="48"/>
      <c r="AS501" s="48"/>
    </row>
    <row r="502" spans="39:45">
      <c r="AM502" s="48"/>
      <c r="AN502" s="48"/>
      <c r="AO502" s="48"/>
      <c r="AP502" s="48"/>
      <c r="AQ502" s="48"/>
      <c r="AR502" s="48"/>
      <c r="AS502" s="48"/>
    </row>
    <row r="503" spans="39:45">
      <c r="AM503" s="48"/>
      <c r="AN503" s="48"/>
      <c r="AO503" s="48"/>
      <c r="AP503" s="48"/>
      <c r="AQ503" s="48"/>
      <c r="AR503" s="48"/>
      <c r="AS503" s="48"/>
    </row>
    <row r="504" spans="39:45">
      <c r="AM504" s="48"/>
      <c r="AN504" s="48"/>
      <c r="AO504" s="48"/>
      <c r="AP504" s="48"/>
      <c r="AQ504" s="48"/>
      <c r="AR504" s="48"/>
      <c r="AS504" s="48"/>
    </row>
    <row r="505" spans="39:45">
      <c r="AM505" s="48"/>
      <c r="AN505" s="48"/>
      <c r="AO505" s="48"/>
      <c r="AP505" s="48"/>
      <c r="AQ505" s="48"/>
      <c r="AR505" s="48"/>
      <c r="AS505" s="48"/>
    </row>
    <row r="506" spans="39:45">
      <c r="AM506" s="48"/>
      <c r="AN506" s="48"/>
      <c r="AO506" s="48"/>
      <c r="AP506" s="48"/>
      <c r="AQ506" s="48"/>
      <c r="AR506" s="48"/>
      <c r="AS506" s="48"/>
    </row>
    <row r="507" spans="39:45">
      <c r="AM507" s="48"/>
      <c r="AN507" s="48"/>
      <c r="AO507" s="48"/>
      <c r="AP507" s="48"/>
      <c r="AQ507" s="48"/>
      <c r="AR507" s="48"/>
      <c r="AS507" s="48"/>
    </row>
    <row r="508" spans="39:45">
      <c r="AM508" s="48"/>
      <c r="AN508" s="48"/>
      <c r="AO508" s="48"/>
      <c r="AP508" s="48"/>
      <c r="AQ508" s="48"/>
      <c r="AR508" s="48"/>
      <c r="AS508" s="48"/>
    </row>
    <row r="509" spans="39:45">
      <c r="AM509" s="48"/>
      <c r="AN509" s="48"/>
      <c r="AO509" s="48"/>
      <c r="AP509" s="48"/>
      <c r="AQ509" s="48"/>
      <c r="AR509" s="48"/>
      <c r="AS509" s="48"/>
    </row>
    <row r="510" spans="39:45">
      <c r="AM510" s="48"/>
      <c r="AN510" s="48"/>
      <c r="AO510" s="48"/>
      <c r="AP510" s="48"/>
      <c r="AQ510" s="48"/>
      <c r="AR510" s="48"/>
      <c r="AS510" s="48"/>
    </row>
    <row r="511" spans="39:45">
      <c r="AM511" s="48"/>
      <c r="AN511" s="48"/>
      <c r="AO511" s="48"/>
      <c r="AP511" s="48"/>
      <c r="AQ511" s="48"/>
      <c r="AR511" s="48"/>
      <c r="AS511" s="48"/>
    </row>
    <row r="512" spans="39:45">
      <c r="AM512" s="48"/>
      <c r="AN512" s="48"/>
      <c r="AO512" s="48"/>
      <c r="AP512" s="48"/>
      <c r="AQ512" s="48"/>
      <c r="AR512" s="48"/>
      <c r="AS512" s="48"/>
    </row>
    <row r="513" spans="39:45">
      <c r="AM513" s="48"/>
      <c r="AN513" s="48"/>
      <c r="AO513" s="48"/>
      <c r="AP513" s="48"/>
      <c r="AQ513" s="48"/>
      <c r="AR513" s="48"/>
      <c r="AS513" s="48"/>
    </row>
    <row r="514" spans="39:45">
      <c r="AM514" s="48"/>
      <c r="AN514" s="48"/>
      <c r="AO514" s="48"/>
      <c r="AP514" s="48"/>
      <c r="AQ514" s="48"/>
      <c r="AR514" s="48"/>
      <c r="AS514" s="48"/>
    </row>
    <row r="515" spans="39:45">
      <c r="AM515" s="48"/>
      <c r="AN515" s="48"/>
      <c r="AO515" s="48"/>
      <c r="AP515" s="48"/>
      <c r="AQ515" s="48"/>
      <c r="AR515" s="48"/>
      <c r="AS515" s="48"/>
    </row>
    <row r="516" spans="39:45">
      <c r="AM516" s="48"/>
      <c r="AN516" s="48"/>
      <c r="AO516" s="48"/>
      <c r="AP516" s="48"/>
      <c r="AQ516" s="48"/>
      <c r="AR516" s="48"/>
      <c r="AS516" s="48"/>
    </row>
    <row r="517" spans="39:45">
      <c r="AM517" s="48"/>
      <c r="AN517" s="48"/>
      <c r="AO517" s="48"/>
      <c r="AP517" s="48"/>
      <c r="AQ517" s="48"/>
      <c r="AR517" s="48"/>
      <c r="AS517" s="48"/>
    </row>
    <row r="518" spans="39:45">
      <c r="AM518" s="48"/>
      <c r="AN518" s="48"/>
      <c r="AO518" s="48"/>
      <c r="AP518" s="48"/>
      <c r="AQ518" s="48"/>
      <c r="AR518" s="48"/>
      <c r="AS518" s="48"/>
    </row>
    <row r="519" spans="39:45">
      <c r="AM519" s="48"/>
      <c r="AN519" s="48"/>
      <c r="AO519" s="48"/>
      <c r="AP519" s="48"/>
      <c r="AQ519" s="48"/>
      <c r="AR519" s="48"/>
      <c r="AS519" s="48"/>
    </row>
    <row r="520" spans="39:45">
      <c r="AM520" s="48"/>
      <c r="AN520" s="48"/>
      <c r="AO520" s="48"/>
      <c r="AP520" s="48"/>
      <c r="AQ520" s="48"/>
      <c r="AR520" s="48"/>
      <c r="AS520" s="48"/>
    </row>
    <row r="521" spans="39:45">
      <c r="AM521" s="48"/>
      <c r="AN521" s="48"/>
      <c r="AO521" s="48"/>
      <c r="AP521" s="48"/>
      <c r="AQ521" s="48"/>
      <c r="AR521" s="48"/>
      <c r="AS521" s="48"/>
    </row>
    <row r="522" spans="39:45">
      <c r="AM522" s="48"/>
      <c r="AN522" s="48"/>
      <c r="AO522" s="48"/>
      <c r="AP522" s="48"/>
      <c r="AQ522" s="48"/>
      <c r="AR522" s="48"/>
      <c r="AS522" s="48"/>
    </row>
    <row r="523" spans="39:45">
      <c r="AM523" s="48"/>
      <c r="AN523" s="48"/>
      <c r="AO523" s="48"/>
      <c r="AP523" s="48"/>
      <c r="AQ523" s="48"/>
      <c r="AR523" s="48"/>
      <c r="AS523" s="48"/>
    </row>
    <row r="524" spans="39:45">
      <c r="AM524" s="48"/>
      <c r="AN524" s="48"/>
      <c r="AO524" s="48"/>
      <c r="AP524" s="48"/>
      <c r="AQ524" s="48"/>
      <c r="AR524" s="48"/>
      <c r="AS524" s="48"/>
    </row>
    <row r="525" spans="39:45">
      <c r="AM525" s="48"/>
      <c r="AN525" s="48"/>
      <c r="AO525" s="48"/>
      <c r="AP525" s="48"/>
      <c r="AQ525" s="48"/>
      <c r="AR525" s="48"/>
      <c r="AS525" s="48"/>
    </row>
    <row r="526" spans="39:45">
      <c r="AM526" s="48"/>
      <c r="AN526" s="48"/>
      <c r="AO526" s="48"/>
      <c r="AP526" s="48"/>
      <c r="AQ526" s="48"/>
      <c r="AR526" s="48"/>
      <c r="AS526" s="48"/>
    </row>
    <row r="527" spans="39:45">
      <c r="AM527" s="48"/>
      <c r="AN527" s="48"/>
      <c r="AO527" s="48"/>
      <c r="AP527" s="48"/>
      <c r="AQ527" s="48"/>
      <c r="AR527" s="48"/>
      <c r="AS527" s="48"/>
    </row>
    <row r="528" spans="39:45">
      <c r="AM528" s="48"/>
      <c r="AN528" s="48"/>
      <c r="AO528" s="48"/>
      <c r="AP528" s="48"/>
      <c r="AQ528" s="48"/>
      <c r="AR528" s="48"/>
      <c r="AS528" s="48"/>
    </row>
    <row r="529" spans="39:45">
      <c r="AM529" s="48"/>
      <c r="AN529" s="48"/>
      <c r="AO529" s="48"/>
      <c r="AP529" s="48"/>
      <c r="AQ529" s="48"/>
      <c r="AR529" s="48"/>
      <c r="AS529" s="48"/>
    </row>
    <row r="530" spans="39:45">
      <c r="AM530" s="48"/>
      <c r="AN530" s="48"/>
      <c r="AO530" s="48"/>
      <c r="AP530" s="48"/>
      <c r="AQ530" s="48"/>
      <c r="AR530" s="48"/>
      <c r="AS530" s="48"/>
    </row>
    <row r="531" spans="39:45">
      <c r="AM531" s="48"/>
      <c r="AN531" s="48"/>
      <c r="AO531" s="48"/>
      <c r="AP531" s="48"/>
      <c r="AQ531" s="48"/>
      <c r="AR531" s="48"/>
      <c r="AS531" s="48"/>
    </row>
    <row r="532" spans="39:45">
      <c r="AM532" s="48"/>
      <c r="AN532" s="48"/>
      <c r="AO532" s="48"/>
      <c r="AP532" s="48"/>
      <c r="AQ532" s="48"/>
      <c r="AR532" s="48"/>
      <c r="AS532" s="48"/>
    </row>
    <row r="533" spans="39:45">
      <c r="AM533" s="48"/>
      <c r="AN533" s="48"/>
      <c r="AO533" s="48"/>
      <c r="AP533" s="48"/>
      <c r="AQ533" s="48"/>
      <c r="AR533" s="48"/>
      <c r="AS533" s="48"/>
    </row>
    <row r="534" spans="39:45">
      <c r="AM534" s="48"/>
      <c r="AN534" s="48"/>
      <c r="AO534" s="48"/>
      <c r="AP534" s="48"/>
      <c r="AQ534" s="48"/>
      <c r="AR534" s="48"/>
      <c r="AS534" s="48"/>
    </row>
    <row r="535" spans="39:45">
      <c r="AM535" s="48"/>
      <c r="AN535" s="48"/>
      <c r="AO535" s="48"/>
      <c r="AP535" s="48"/>
      <c r="AQ535" s="48"/>
      <c r="AR535" s="48"/>
      <c r="AS535" s="48"/>
    </row>
    <row r="536" spans="39:45">
      <c r="AM536" s="48"/>
      <c r="AN536" s="48"/>
      <c r="AO536" s="48"/>
      <c r="AP536" s="48"/>
      <c r="AQ536" s="48"/>
      <c r="AR536" s="48"/>
      <c r="AS536" s="48"/>
    </row>
    <row r="537" spans="39:45">
      <c r="AM537" s="48"/>
      <c r="AN537" s="48"/>
      <c r="AO537" s="48"/>
      <c r="AP537" s="48"/>
      <c r="AQ537" s="48"/>
      <c r="AR537" s="48"/>
      <c r="AS537" s="48"/>
    </row>
    <row r="538" spans="39:45">
      <c r="AM538" s="48"/>
      <c r="AN538" s="48"/>
      <c r="AO538" s="48"/>
      <c r="AP538" s="48"/>
      <c r="AQ538" s="48"/>
      <c r="AR538" s="48"/>
      <c r="AS538" s="48"/>
    </row>
    <row r="539" spans="39:45">
      <c r="AM539" s="48"/>
      <c r="AN539" s="48"/>
      <c r="AO539" s="48"/>
      <c r="AP539" s="48"/>
      <c r="AQ539" s="48"/>
      <c r="AR539" s="48"/>
      <c r="AS539" s="48"/>
    </row>
    <row r="540" spans="39:45">
      <c r="AM540" s="48"/>
      <c r="AN540" s="48"/>
      <c r="AO540" s="48"/>
      <c r="AP540" s="48"/>
      <c r="AQ540" s="48"/>
      <c r="AR540" s="48"/>
      <c r="AS540" s="48"/>
    </row>
    <row r="541" spans="39:45">
      <c r="AM541" s="48"/>
      <c r="AN541" s="48"/>
      <c r="AO541" s="48"/>
      <c r="AP541" s="48"/>
      <c r="AQ541" s="48"/>
      <c r="AR541" s="48"/>
      <c r="AS541" s="48"/>
    </row>
    <row r="542" spans="39:45">
      <c r="AM542" s="48"/>
      <c r="AN542" s="48"/>
      <c r="AO542" s="48"/>
      <c r="AP542" s="48"/>
      <c r="AQ542" s="48"/>
      <c r="AR542" s="48"/>
      <c r="AS542" s="48"/>
    </row>
    <row r="543" spans="39:45">
      <c r="AM543" s="48"/>
      <c r="AN543" s="48"/>
      <c r="AO543" s="48"/>
      <c r="AP543" s="48"/>
      <c r="AQ543" s="48"/>
      <c r="AR543" s="48"/>
      <c r="AS543" s="48"/>
    </row>
    <row r="544" spans="39:45">
      <c r="AM544" s="48"/>
      <c r="AN544" s="48"/>
      <c r="AO544" s="48"/>
      <c r="AP544" s="48"/>
      <c r="AQ544" s="48"/>
      <c r="AR544" s="48"/>
      <c r="AS544" s="48"/>
    </row>
    <row r="545" spans="39:45">
      <c r="AM545" s="48"/>
      <c r="AN545" s="48"/>
      <c r="AO545" s="48"/>
      <c r="AP545" s="48"/>
      <c r="AQ545" s="48"/>
      <c r="AR545" s="48"/>
      <c r="AS545" s="48"/>
    </row>
    <row r="546" spans="39:45">
      <c r="AM546" s="48"/>
      <c r="AN546" s="48"/>
      <c r="AO546" s="48"/>
      <c r="AP546" s="48"/>
      <c r="AQ546" s="48"/>
      <c r="AR546" s="48"/>
      <c r="AS546" s="48"/>
    </row>
    <row r="547" spans="39:45">
      <c r="AM547" s="48"/>
      <c r="AN547" s="48"/>
      <c r="AO547" s="48"/>
      <c r="AP547" s="48"/>
      <c r="AQ547" s="48"/>
      <c r="AR547" s="48"/>
      <c r="AS547" s="48"/>
    </row>
    <row r="548" spans="39:45">
      <c r="AM548" s="48"/>
      <c r="AN548" s="48"/>
      <c r="AO548" s="48"/>
      <c r="AP548" s="48"/>
      <c r="AQ548" s="48"/>
      <c r="AR548" s="48"/>
      <c r="AS548" s="48"/>
    </row>
    <row r="549" spans="39:45">
      <c r="AM549" s="48"/>
      <c r="AN549" s="48"/>
      <c r="AO549" s="48"/>
      <c r="AP549" s="48"/>
      <c r="AQ549" s="48"/>
      <c r="AR549" s="48"/>
      <c r="AS549" s="48"/>
    </row>
    <row r="550" spans="39:45">
      <c r="AM550" s="48"/>
      <c r="AN550" s="48"/>
      <c r="AO550" s="48"/>
      <c r="AP550" s="48"/>
      <c r="AQ550" s="48"/>
      <c r="AR550" s="48"/>
      <c r="AS550" s="48"/>
    </row>
    <row r="551" spans="39:45">
      <c r="AM551" s="48"/>
      <c r="AN551" s="48"/>
      <c r="AO551" s="48"/>
      <c r="AP551" s="48"/>
      <c r="AQ551" s="48"/>
      <c r="AR551" s="48"/>
      <c r="AS551" s="48"/>
    </row>
    <row r="552" spans="39:45">
      <c r="AM552" s="48"/>
      <c r="AN552" s="48"/>
      <c r="AO552" s="48"/>
      <c r="AP552" s="48"/>
      <c r="AQ552" s="48"/>
      <c r="AR552" s="48"/>
      <c r="AS552" s="48"/>
    </row>
    <row r="553" spans="39:45">
      <c r="AM553" s="48"/>
      <c r="AN553" s="48"/>
      <c r="AO553" s="48"/>
      <c r="AP553" s="48"/>
      <c r="AQ553" s="48"/>
      <c r="AR553" s="48"/>
      <c r="AS553" s="48"/>
    </row>
    <row r="554" spans="39:45">
      <c r="AM554" s="48"/>
      <c r="AN554" s="48"/>
      <c r="AO554" s="48"/>
      <c r="AP554" s="48"/>
      <c r="AQ554" s="48"/>
      <c r="AR554" s="48"/>
      <c r="AS554" s="48"/>
    </row>
    <row r="555" spans="39:45">
      <c r="AM555" s="48"/>
      <c r="AN555" s="48"/>
      <c r="AO555" s="48"/>
      <c r="AP555" s="48"/>
      <c r="AQ555" s="48"/>
      <c r="AR555" s="48"/>
      <c r="AS555" s="48"/>
    </row>
    <row r="556" spans="39:45">
      <c r="AM556" s="48"/>
      <c r="AN556" s="48"/>
      <c r="AO556" s="48"/>
      <c r="AP556" s="48"/>
      <c r="AQ556" s="48"/>
      <c r="AR556" s="48"/>
      <c r="AS556" s="48"/>
    </row>
    <row r="557" spans="39:45">
      <c r="AM557" s="48"/>
      <c r="AN557" s="48"/>
      <c r="AO557" s="48"/>
      <c r="AP557" s="48"/>
      <c r="AQ557" s="48"/>
      <c r="AR557" s="48"/>
      <c r="AS557" s="48"/>
    </row>
    <row r="558" spans="39:45">
      <c r="AM558" s="48"/>
      <c r="AN558" s="48"/>
      <c r="AO558" s="48"/>
      <c r="AP558" s="48"/>
      <c r="AQ558" s="48"/>
      <c r="AR558" s="48"/>
      <c r="AS558" s="48"/>
    </row>
    <row r="559" spans="39:45">
      <c r="AM559" s="48"/>
      <c r="AN559" s="48"/>
      <c r="AO559" s="48"/>
      <c r="AP559" s="48"/>
      <c r="AQ559" s="48"/>
      <c r="AR559" s="48"/>
      <c r="AS559" s="48"/>
    </row>
    <row r="560" spans="39:45">
      <c r="AM560" s="48"/>
      <c r="AN560" s="48"/>
      <c r="AO560" s="48"/>
      <c r="AP560" s="48"/>
      <c r="AQ560" s="48"/>
      <c r="AR560" s="48"/>
      <c r="AS560" s="48"/>
    </row>
    <row r="561" spans="39:45">
      <c r="AM561" s="48"/>
      <c r="AN561" s="48"/>
      <c r="AO561" s="48"/>
      <c r="AP561" s="48"/>
      <c r="AQ561" s="48"/>
      <c r="AR561" s="48"/>
      <c r="AS561" s="48"/>
    </row>
    <row r="562" spans="39:45">
      <c r="AM562" s="48"/>
      <c r="AN562" s="48"/>
      <c r="AO562" s="48"/>
      <c r="AP562" s="48"/>
      <c r="AQ562" s="48"/>
      <c r="AR562" s="48"/>
      <c r="AS562" s="48"/>
    </row>
    <row r="563" spans="39:45">
      <c r="AM563" s="48"/>
      <c r="AN563" s="48"/>
      <c r="AO563" s="48"/>
      <c r="AP563" s="48"/>
      <c r="AQ563" s="48"/>
      <c r="AR563" s="48"/>
      <c r="AS563" s="48"/>
    </row>
    <row r="564" spans="39:45">
      <c r="AM564" s="48"/>
      <c r="AN564" s="48"/>
      <c r="AO564" s="48"/>
      <c r="AP564" s="48"/>
      <c r="AQ564" s="48"/>
      <c r="AR564" s="48"/>
      <c r="AS564" s="48"/>
    </row>
    <row r="565" spans="39:45">
      <c r="AM565" s="48"/>
      <c r="AN565" s="48"/>
      <c r="AO565" s="48"/>
      <c r="AP565" s="48"/>
      <c r="AQ565" s="48"/>
      <c r="AR565" s="48"/>
      <c r="AS565" s="48"/>
    </row>
    <row r="566" spans="39:45">
      <c r="AM566" s="48"/>
      <c r="AN566" s="48"/>
      <c r="AO566" s="48"/>
      <c r="AP566" s="48"/>
      <c r="AQ566" s="48"/>
      <c r="AR566" s="48"/>
      <c r="AS566" s="48"/>
    </row>
    <row r="567" spans="39:45">
      <c r="AM567" s="48"/>
      <c r="AN567" s="48"/>
      <c r="AO567" s="48"/>
      <c r="AP567" s="48"/>
      <c r="AQ567" s="48"/>
      <c r="AR567" s="48"/>
      <c r="AS567" s="48"/>
    </row>
    <row r="568" spans="39:45">
      <c r="AM568" s="48"/>
      <c r="AN568" s="48"/>
      <c r="AO568" s="48"/>
      <c r="AP568" s="48"/>
      <c r="AQ568" s="48"/>
      <c r="AR568" s="48"/>
      <c r="AS568" s="48"/>
    </row>
    <row r="569" spans="39:45">
      <c r="AM569" s="48"/>
      <c r="AN569" s="48"/>
      <c r="AO569" s="48"/>
      <c r="AP569" s="48"/>
      <c r="AQ569" s="48"/>
      <c r="AR569" s="48"/>
      <c r="AS569" s="48"/>
    </row>
    <row r="570" spans="39:45">
      <c r="AM570" s="48"/>
      <c r="AN570" s="48"/>
      <c r="AO570" s="48"/>
      <c r="AP570" s="48"/>
      <c r="AQ570" s="48"/>
      <c r="AR570" s="48"/>
      <c r="AS570" s="48"/>
    </row>
    <row r="571" spans="39:45">
      <c r="AM571" s="48"/>
      <c r="AN571" s="48"/>
      <c r="AO571" s="48"/>
      <c r="AP571" s="48"/>
      <c r="AQ571" s="48"/>
      <c r="AR571" s="48"/>
      <c r="AS571" s="48"/>
    </row>
    <row r="572" spans="39:45">
      <c r="AM572" s="48"/>
      <c r="AN572" s="48"/>
      <c r="AO572" s="48"/>
      <c r="AP572" s="48"/>
      <c r="AQ572" s="48"/>
      <c r="AR572" s="48"/>
      <c r="AS572" s="48"/>
    </row>
    <row r="573" spans="39:45">
      <c r="AM573" s="48"/>
      <c r="AN573" s="48"/>
      <c r="AO573" s="48"/>
      <c r="AP573" s="48"/>
      <c r="AQ573" s="48"/>
      <c r="AR573" s="48"/>
      <c r="AS573" s="48"/>
    </row>
    <row r="574" spans="39:45">
      <c r="AM574" s="48"/>
      <c r="AN574" s="48"/>
      <c r="AO574" s="48"/>
      <c r="AP574" s="48"/>
      <c r="AQ574" s="48"/>
      <c r="AR574" s="48"/>
      <c r="AS574" s="48"/>
    </row>
    <row r="575" spans="39:45">
      <c r="AM575" s="48"/>
      <c r="AN575" s="48"/>
      <c r="AO575" s="48"/>
      <c r="AP575" s="48"/>
      <c r="AQ575" s="48"/>
      <c r="AR575" s="48"/>
      <c r="AS575" s="48"/>
    </row>
    <row r="576" spans="39:45">
      <c r="AM576" s="48"/>
      <c r="AN576" s="48"/>
      <c r="AO576" s="48"/>
      <c r="AP576" s="48"/>
      <c r="AQ576" s="48"/>
      <c r="AR576" s="48"/>
      <c r="AS576" s="48"/>
    </row>
    <row r="577" spans="39:45">
      <c r="AM577" s="48"/>
      <c r="AN577" s="48"/>
      <c r="AO577" s="48"/>
      <c r="AP577" s="48"/>
      <c r="AQ577" s="48"/>
      <c r="AR577" s="48"/>
      <c r="AS577" s="48"/>
    </row>
    <row r="578" spans="39:45">
      <c r="AM578" s="48"/>
      <c r="AN578" s="48"/>
      <c r="AO578" s="48"/>
      <c r="AP578" s="48"/>
      <c r="AQ578" s="48"/>
      <c r="AR578" s="48"/>
      <c r="AS578" s="48"/>
    </row>
    <row r="579" spans="39:45">
      <c r="AM579" s="48"/>
      <c r="AN579" s="48"/>
      <c r="AO579" s="48"/>
      <c r="AP579" s="48"/>
      <c r="AQ579" s="48"/>
      <c r="AR579" s="48"/>
      <c r="AS579" s="48"/>
    </row>
    <row r="580" spans="39:45">
      <c r="AM580" s="48"/>
      <c r="AN580" s="48"/>
      <c r="AO580" s="48"/>
      <c r="AP580" s="48"/>
      <c r="AQ580" s="48"/>
      <c r="AR580" s="48"/>
      <c r="AS580" s="48"/>
    </row>
    <row r="581" spans="39:45">
      <c r="AM581" s="48"/>
      <c r="AN581" s="48"/>
      <c r="AO581" s="48"/>
      <c r="AP581" s="48"/>
      <c r="AQ581" s="48"/>
      <c r="AR581" s="48"/>
      <c r="AS581" s="48"/>
    </row>
    <row r="582" spans="39:45">
      <c r="AM582" s="48"/>
      <c r="AN582" s="48"/>
      <c r="AO582" s="48"/>
      <c r="AP582" s="48"/>
      <c r="AQ582" s="48"/>
      <c r="AR582" s="48"/>
      <c r="AS582" s="48"/>
    </row>
    <row r="583" spans="39:45">
      <c r="AM583" s="48"/>
      <c r="AN583" s="48"/>
      <c r="AO583" s="48"/>
      <c r="AP583" s="48"/>
      <c r="AQ583" s="48"/>
      <c r="AR583" s="48"/>
      <c r="AS583" s="48"/>
    </row>
    <row r="584" spans="39:45">
      <c r="AM584" s="48"/>
      <c r="AN584" s="48"/>
      <c r="AO584" s="48"/>
      <c r="AP584" s="48"/>
      <c r="AQ584" s="48"/>
      <c r="AR584" s="48"/>
      <c r="AS584" s="48"/>
    </row>
    <row r="585" spans="39:45">
      <c r="AM585" s="48"/>
      <c r="AN585" s="48"/>
      <c r="AO585" s="48"/>
      <c r="AP585" s="48"/>
      <c r="AQ585" s="48"/>
      <c r="AR585" s="48"/>
      <c r="AS585" s="48"/>
    </row>
    <row r="586" spans="39:45">
      <c r="AM586" s="48"/>
      <c r="AN586" s="48"/>
      <c r="AO586" s="48"/>
      <c r="AP586" s="48"/>
      <c r="AQ586" s="48"/>
      <c r="AR586" s="48"/>
      <c r="AS586" s="48"/>
    </row>
    <row r="587" spans="39:45">
      <c r="AM587" s="48"/>
      <c r="AN587" s="48"/>
      <c r="AO587" s="48"/>
      <c r="AP587" s="48"/>
      <c r="AQ587" s="48"/>
      <c r="AR587" s="48"/>
      <c r="AS587" s="48"/>
    </row>
    <row r="588" spans="39:45">
      <c r="AM588" s="48"/>
      <c r="AN588" s="48"/>
      <c r="AO588" s="48"/>
      <c r="AP588" s="48"/>
      <c r="AQ588" s="48"/>
      <c r="AR588" s="48"/>
      <c r="AS588" s="48"/>
    </row>
    <row r="589" spans="39:45">
      <c r="AM589" s="48"/>
      <c r="AN589" s="48"/>
      <c r="AO589" s="48"/>
      <c r="AP589" s="48"/>
      <c r="AQ589" s="48"/>
      <c r="AR589" s="48"/>
      <c r="AS589" s="48"/>
    </row>
    <row r="590" spans="39:45">
      <c r="AM590" s="48"/>
      <c r="AN590" s="48"/>
      <c r="AO590" s="48"/>
      <c r="AP590" s="48"/>
      <c r="AQ590" s="48"/>
      <c r="AR590" s="48"/>
      <c r="AS590" s="48"/>
    </row>
    <row r="591" spans="39:45">
      <c r="AM591" s="48"/>
      <c r="AN591" s="48"/>
      <c r="AO591" s="48"/>
      <c r="AP591" s="48"/>
      <c r="AQ591" s="48"/>
      <c r="AR591" s="48"/>
      <c r="AS591" s="48"/>
    </row>
    <row r="592" spans="39:45">
      <c r="AM592" s="48"/>
      <c r="AN592" s="48"/>
      <c r="AO592" s="48"/>
      <c r="AP592" s="48"/>
      <c r="AQ592" s="48"/>
      <c r="AR592" s="48"/>
      <c r="AS592" s="48"/>
    </row>
    <row r="593" spans="39:45">
      <c r="AM593" s="48"/>
      <c r="AN593" s="48"/>
      <c r="AO593" s="48"/>
      <c r="AP593" s="48"/>
      <c r="AQ593" s="48"/>
      <c r="AR593" s="48"/>
      <c r="AS593" s="48"/>
    </row>
    <row r="594" spans="39:45">
      <c r="AM594" s="48"/>
      <c r="AN594" s="48"/>
      <c r="AO594" s="48"/>
      <c r="AP594" s="48"/>
      <c r="AQ594" s="48"/>
      <c r="AR594" s="48"/>
      <c r="AS594" s="48"/>
    </row>
    <row r="595" spans="39:45">
      <c r="AM595" s="48"/>
      <c r="AN595" s="48"/>
      <c r="AO595" s="48"/>
      <c r="AP595" s="48"/>
      <c r="AQ595" s="48"/>
      <c r="AR595" s="48"/>
      <c r="AS595" s="48"/>
    </row>
    <row r="596" spans="39:45">
      <c r="AM596" s="48"/>
      <c r="AN596" s="48"/>
      <c r="AO596" s="48"/>
      <c r="AP596" s="48"/>
      <c r="AQ596" s="48"/>
      <c r="AR596" s="48"/>
      <c r="AS596" s="48"/>
    </row>
    <row r="597" spans="39:45">
      <c r="AM597" s="48"/>
      <c r="AN597" s="48"/>
      <c r="AO597" s="48"/>
      <c r="AP597" s="48"/>
      <c r="AQ597" s="48"/>
      <c r="AR597" s="48"/>
      <c r="AS597" s="48"/>
    </row>
    <row r="598" spans="39:45">
      <c r="AM598" s="48"/>
      <c r="AN598" s="48"/>
      <c r="AO598" s="48"/>
      <c r="AP598" s="48"/>
      <c r="AQ598" s="48"/>
      <c r="AR598" s="48"/>
      <c r="AS598" s="48"/>
    </row>
    <row r="599" spans="39:45">
      <c r="AM599" s="48"/>
      <c r="AN599" s="48"/>
      <c r="AO599" s="48"/>
      <c r="AP599" s="48"/>
      <c r="AQ599" s="48"/>
      <c r="AR599" s="48"/>
      <c r="AS599" s="48"/>
    </row>
    <row r="600" spans="39:45">
      <c r="AM600" s="48"/>
      <c r="AN600" s="48"/>
      <c r="AO600" s="48"/>
      <c r="AP600" s="48"/>
      <c r="AQ600" s="48"/>
      <c r="AR600" s="48"/>
      <c r="AS600" s="48"/>
    </row>
    <row r="601" spans="39:45">
      <c r="AM601" s="48"/>
      <c r="AN601" s="48"/>
      <c r="AO601" s="48"/>
      <c r="AP601" s="48"/>
      <c r="AQ601" s="48"/>
      <c r="AR601" s="48"/>
      <c r="AS601" s="48"/>
    </row>
    <row r="602" spans="39:45">
      <c r="AM602" s="48"/>
      <c r="AN602" s="48"/>
      <c r="AO602" s="48"/>
      <c r="AP602" s="48"/>
      <c r="AQ602" s="48"/>
      <c r="AR602" s="48"/>
      <c r="AS602" s="48"/>
    </row>
    <row r="603" spans="39:45">
      <c r="AM603" s="48"/>
      <c r="AN603" s="48"/>
      <c r="AO603" s="48"/>
      <c r="AP603" s="48"/>
      <c r="AQ603" s="48"/>
      <c r="AR603" s="48"/>
      <c r="AS603" s="48"/>
    </row>
    <row r="604" spans="39:45">
      <c r="AM604" s="48"/>
      <c r="AN604" s="48"/>
      <c r="AO604" s="48"/>
      <c r="AP604" s="48"/>
      <c r="AQ604" s="48"/>
      <c r="AR604" s="48"/>
      <c r="AS604" s="48"/>
    </row>
    <row r="605" spans="39:45">
      <c r="AM605" s="48"/>
      <c r="AN605" s="48"/>
      <c r="AO605" s="48"/>
      <c r="AP605" s="48"/>
      <c r="AQ605" s="48"/>
      <c r="AR605" s="48"/>
      <c r="AS605" s="48"/>
    </row>
    <row r="606" spans="39:45">
      <c r="AM606" s="48"/>
      <c r="AN606" s="48"/>
      <c r="AO606" s="48"/>
      <c r="AP606" s="48"/>
      <c r="AQ606" s="48"/>
      <c r="AR606" s="48"/>
      <c r="AS606" s="48"/>
    </row>
    <row r="607" spans="39:45">
      <c r="AM607" s="48"/>
      <c r="AN607" s="48"/>
      <c r="AO607" s="48"/>
      <c r="AP607" s="48"/>
      <c r="AQ607" s="48"/>
      <c r="AR607" s="48"/>
      <c r="AS607" s="48"/>
    </row>
    <row r="608" spans="39:45">
      <c r="AM608" s="48"/>
      <c r="AN608" s="48"/>
      <c r="AO608" s="48"/>
      <c r="AP608" s="48"/>
      <c r="AQ608" s="48"/>
      <c r="AR608" s="48"/>
      <c r="AS608" s="48"/>
    </row>
    <row r="609" spans="39:45">
      <c r="AM609" s="48"/>
      <c r="AN609" s="48"/>
      <c r="AO609" s="48"/>
      <c r="AP609" s="48"/>
      <c r="AQ609" s="48"/>
      <c r="AR609" s="48"/>
      <c r="AS609" s="48"/>
    </row>
    <row r="610" spans="39:45">
      <c r="AM610" s="48"/>
      <c r="AN610" s="48"/>
      <c r="AO610" s="48"/>
      <c r="AP610" s="48"/>
      <c r="AQ610" s="48"/>
      <c r="AR610" s="48"/>
      <c r="AS610" s="48"/>
    </row>
    <row r="611" spans="39:45">
      <c r="AM611" s="48"/>
      <c r="AN611" s="48"/>
      <c r="AO611" s="48"/>
      <c r="AP611" s="48"/>
      <c r="AQ611" s="48"/>
      <c r="AR611" s="48"/>
      <c r="AS611" s="48"/>
    </row>
    <row r="612" spans="39:45">
      <c r="AM612" s="48"/>
      <c r="AN612" s="48"/>
      <c r="AO612" s="48"/>
      <c r="AP612" s="48"/>
      <c r="AQ612" s="48"/>
      <c r="AR612" s="48"/>
      <c r="AS612" s="48"/>
    </row>
    <row r="613" spans="39:45">
      <c r="AM613" s="48"/>
      <c r="AN613" s="48"/>
      <c r="AO613" s="48"/>
      <c r="AP613" s="48"/>
      <c r="AQ613" s="48"/>
      <c r="AR613" s="48"/>
      <c r="AS613" s="48"/>
    </row>
    <row r="614" spans="39:45">
      <c r="AM614" s="48"/>
      <c r="AN614" s="48"/>
      <c r="AO614" s="48"/>
      <c r="AP614" s="48"/>
      <c r="AQ614" s="48"/>
      <c r="AR614" s="48"/>
      <c r="AS614" s="48"/>
    </row>
    <row r="615" spans="39:45">
      <c r="AM615" s="48"/>
      <c r="AN615" s="48"/>
      <c r="AO615" s="48"/>
      <c r="AP615" s="48"/>
      <c r="AQ615" s="48"/>
      <c r="AR615" s="48"/>
      <c r="AS615" s="48"/>
    </row>
    <row r="616" spans="39:45">
      <c r="AM616" s="48"/>
      <c r="AN616" s="48"/>
      <c r="AO616" s="48"/>
      <c r="AP616" s="48"/>
      <c r="AQ616" s="48"/>
      <c r="AR616" s="48"/>
      <c r="AS616" s="48"/>
    </row>
    <row r="617" spans="39:45">
      <c r="AM617" s="48"/>
      <c r="AN617" s="48"/>
      <c r="AO617" s="48"/>
      <c r="AP617" s="48"/>
      <c r="AQ617" s="48"/>
      <c r="AR617" s="48"/>
      <c r="AS617" s="48"/>
    </row>
    <row r="618" spans="39:45">
      <c r="AM618" s="48"/>
      <c r="AN618" s="48"/>
      <c r="AO618" s="48"/>
      <c r="AP618" s="48"/>
      <c r="AQ618" s="48"/>
      <c r="AR618" s="48"/>
      <c r="AS618" s="48"/>
    </row>
    <row r="619" spans="39:45">
      <c r="AM619" s="48"/>
      <c r="AN619" s="48"/>
      <c r="AO619" s="48"/>
      <c r="AP619" s="48"/>
      <c r="AQ619" s="48"/>
      <c r="AR619" s="48"/>
      <c r="AS619" s="48"/>
    </row>
    <row r="620" spans="39:45">
      <c r="AM620" s="48"/>
      <c r="AN620" s="48"/>
      <c r="AO620" s="48"/>
      <c r="AP620" s="48"/>
      <c r="AQ620" s="48"/>
      <c r="AR620" s="48"/>
      <c r="AS620" s="48"/>
    </row>
    <row r="621" spans="39:45">
      <c r="AM621" s="48"/>
      <c r="AN621" s="48"/>
      <c r="AO621" s="48"/>
      <c r="AP621" s="48"/>
      <c r="AQ621" s="48"/>
      <c r="AR621" s="48"/>
      <c r="AS621" s="48"/>
    </row>
    <row r="622" spans="39:45">
      <c r="AM622" s="48"/>
      <c r="AN622" s="48"/>
      <c r="AO622" s="48"/>
      <c r="AP622" s="48"/>
      <c r="AQ622" s="48"/>
      <c r="AR622" s="48"/>
      <c r="AS622" s="48"/>
    </row>
    <row r="623" spans="39:45">
      <c r="AM623" s="48"/>
      <c r="AN623" s="48"/>
      <c r="AO623" s="48"/>
      <c r="AP623" s="48"/>
      <c r="AQ623" s="48"/>
      <c r="AR623" s="48"/>
      <c r="AS623" s="48"/>
    </row>
    <row r="624" spans="39:45">
      <c r="AM624" s="48"/>
      <c r="AN624" s="48"/>
      <c r="AO624" s="48"/>
      <c r="AP624" s="48"/>
      <c r="AQ624" s="48"/>
      <c r="AR624" s="48"/>
      <c r="AS624" s="48"/>
    </row>
    <row r="625" spans="39:45">
      <c r="AM625" s="48"/>
      <c r="AN625" s="48"/>
      <c r="AO625" s="48"/>
      <c r="AP625" s="48"/>
      <c r="AQ625" s="48"/>
      <c r="AR625" s="48"/>
      <c r="AS625" s="48"/>
    </row>
    <row r="626" spans="39:45">
      <c r="AM626" s="48"/>
      <c r="AN626" s="48"/>
      <c r="AO626" s="48"/>
      <c r="AP626" s="48"/>
      <c r="AQ626" s="48"/>
      <c r="AR626" s="48"/>
      <c r="AS626" s="48"/>
    </row>
    <row r="627" spans="39:45">
      <c r="AM627" s="48"/>
      <c r="AN627" s="48"/>
      <c r="AO627" s="48"/>
      <c r="AP627" s="48"/>
      <c r="AQ627" s="48"/>
      <c r="AR627" s="48"/>
      <c r="AS627" s="48"/>
    </row>
    <row r="628" spans="39:45">
      <c r="AM628" s="48"/>
      <c r="AN628" s="48"/>
      <c r="AO628" s="48"/>
      <c r="AP628" s="48"/>
      <c r="AQ628" s="48"/>
      <c r="AR628" s="48"/>
      <c r="AS628" s="48"/>
    </row>
    <row r="629" spans="39:45">
      <c r="AM629" s="48"/>
      <c r="AN629" s="48"/>
      <c r="AO629" s="48"/>
      <c r="AP629" s="48"/>
      <c r="AQ629" s="48"/>
      <c r="AR629" s="48"/>
      <c r="AS629" s="48"/>
    </row>
    <row r="630" spans="39:45">
      <c r="AM630" s="48"/>
      <c r="AN630" s="48"/>
      <c r="AO630" s="48"/>
      <c r="AP630" s="48"/>
      <c r="AQ630" s="48"/>
      <c r="AR630" s="48"/>
      <c r="AS630" s="48"/>
    </row>
    <row r="631" spans="39:45">
      <c r="AM631" s="48"/>
      <c r="AN631" s="48"/>
      <c r="AO631" s="48"/>
      <c r="AP631" s="48"/>
      <c r="AQ631" s="48"/>
      <c r="AR631" s="48"/>
      <c r="AS631" s="48"/>
    </row>
    <row r="632" spans="39:45">
      <c r="AM632" s="48"/>
      <c r="AN632" s="48"/>
      <c r="AO632" s="48"/>
      <c r="AP632" s="48"/>
      <c r="AQ632" s="48"/>
      <c r="AR632" s="48"/>
      <c r="AS632" s="48"/>
    </row>
    <row r="633" spans="39:45">
      <c r="AM633" s="48"/>
      <c r="AN633" s="48"/>
      <c r="AO633" s="48"/>
      <c r="AP633" s="48"/>
      <c r="AQ633" s="48"/>
      <c r="AR633" s="48"/>
      <c r="AS633" s="48"/>
    </row>
    <row r="634" spans="39:45">
      <c r="AM634" s="48"/>
      <c r="AN634" s="48"/>
      <c r="AO634" s="48"/>
      <c r="AP634" s="48"/>
      <c r="AQ634" s="48"/>
      <c r="AR634" s="48"/>
      <c r="AS634" s="48"/>
    </row>
    <row r="635" spans="39:45">
      <c r="AM635" s="48"/>
      <c r="AN635" s="48"/>
      <c r="AO635" s="48"/>
      <c r="AP635" s="48"/>
      <c r="AQ635" s="48"/>
      <c r="AR635" s="48"/>
      <c r="AS635" s="48"/>
    </row>
    <row r="636" spans="39:45">
      <c r="AM636" s="48"/>
      <c r="AN636" s="48"/>
      <c r="AO636" s="48"/>
      <c r="AP636" s="48"/>
      <c r="AQ636" s="48"/>
      <c r="AR636" s="48"/>
      <c r="AS636" s="48"/>
    </row>
    <row r="637" spans="39:45">
      <c r="AM637" s="48"/>
      <c r="AN637" s="48"/>
      <c r="AO637" s="48"/>
      <c r="AP637" s="48"/>
      <c r="AQ637" s="48"/>
      <c r="AR637" s="48"/>
      <c r="AS637" s="48"/>
    </row>
    <row r="638" spans="39:45">
      <c r="AM638" s="48"/>
      <c r="AN638" s="48"/>
      <c r="AO638" s="48"/>
      <c r="AP638" s="48"/>
      <c r="AQ638" s="48"/>
      <c r="AR638" s="48"/>
      <c r="AS638" s="48"/>
    </row>
    <row r="639" spans="39:45">
      <c r="AM639" s="48"/>
      <c r="AN639" s="48"/>
      <c r="AO639" s="48"/>
      <c r="AP639" s="48"/>
      <c r="AQ639" s="48"/>
      <c r="AR639" s="48"/>
      <c r="AS639" s="48"/>
    </row>
    <row r="640" spans="39:45">
      <c r="AM640" s="48"/>
      <c r="AN640" s="48"/>
      <c r="AO640" s="48"/>
      <c r="AP640" s="48"/>
      <c r="AQ640" s="48"/>
      <c r="AR640" s="48"/>
      <c r="AS640" s="48"/>
    </row>
    <row r="641" spans="39:45">
      <c r="AM641" s="48"/>
      <c r="AN641" s="48"/>
      <c r="AO641" s="48"/>
      <c r="AP641" s="48"/>
      <c r="AQ641" s="48"/>
      <c r="AR641" s="48"/>
      <c r="AS641" s="48"/>
    </row>
    <row r="642" spans="39:45">
      <c r="AM642" s="48"/>
      <c r="AN642" s="48"/>
      <c r="AO642" s="48"/>
      <c r="AP642" s="48"/>
      <c r="AQ642" s="48"/>
      <c r="AR642" s="48"/>
      <c r="AS642" s="48"/>
    </row>
    <row r="643" spans="39:45">
      <c r="AM643" s="48"/>
      <c r="AN643" s="48"/>
      <c r="AO643" s="48"/>
      <c r="AP643" s="48"/>
      <c r="AQ643" s="48"/>
      <c r="AR643" s="48"/>
      <c r="AS643" s="48"/>
    </row>
    <row r="644" spans="39:45">
      <c r="AM644" s="48"/>
      <c r="AN644" s="48"/>
      <c r="AO644" s="48"/>
      <c r="AP644" s="48"/>
      <c r="AQ644" s="48"/>
      <c r="AR644" s="48"/>
      <c r="AS644" s="48"/>
    </row>
    <row r="645" spans="39:45">
      <c r="AM645" s="48"/>
      <c r="AN645" s="48"/>
      <c r="AO645" s="48"/>
      <c r="AP645" s="48"/>
      <c r="AQ645" s="48"/>
      <c r="AR645" s="48"/>
      <c r="AS645" s="48"/>
    </row>
    <row r="646" spans="39:45">
      <c r="AM646" s="48"/>
      <c r="AN646" s="48"/>
      <c r="AO646" s="48"/>
      <c r="AP646" s="48"/>
      <c r="AQ646" s="48"/>
      <c r="AR646" s="48"/>
      <c r="AS646" s="48"/>
    </row>
    <row r="647" spans="39:45">
      <c r="AM647" s="48"/>
      <c r="AN647" s="48"/>
      <c r="AO647" s="48"/>
      <c r="AP647" s="48"/>
      <c r="AQ647" s="48"/>
      <c r="AR647" s="48"/>
      <c r="AS647" s="48"/>
    </row>
    <row r="648" spans="39:45">
      <c r="AM648" s="48"/>
      <c r="AN648" s="48"/>
      <c r="AO648" s="48"/>
      <c r="AP648" s="48"/>
      <c r="AQ648" s="48"/>
      <c r="AR648" s="48"/>
      <c r="AS648" s="48"/>
    </row>
    <row r="649" spans="39:45">
      <c r="AM649" s="48"/>
      <c r="AN649" s="48"/>
      <c r="AO649" s="48"/>
      <c r="AP649" s="48"/>
      <c r="AQ649" s="48"/>
      <c r="AR649" s="48"/>
      <c r="AS649" s="48"/>
    </row>
    <row r="650" spans="39:45">
      <c r="AM650" s="48"/>
      <c r="AN650" s="48"/>
      <c r="AO650" s="48"/>
      <c r="AP650" s="48"/>
      <c r="AQ650" s="48"/>
      <c r="AR650" s="48"/>
      <c r="AS650" s="48"/>
    </row>
    <row r="651" spans="39:45">
      <c r="AM651" s="48"/>
      <c r="AN651" s="48"/>
      <c r="AO651" s="48"/>
      <c r="AP651" s="48"/>
      <c r="AQ651" s="48"/>
      <c r="AR651" s="48"/>
      <c r="AS651" s="48"/>
    </row>
    <row r="652" spans="39:45">
      <c r="AM652" s="48"/>
      <c r="AN652" s="48"/>
      <c r="AO652" s="48"/>
      <c r="AP652" s="48"/>
      <c r="AQ652" s="48"/>
      <c r="AR652" s="48"/>
      <c r="AS652" s="48"/>
    </row>
    <row r="653" spans="39:45">
      <c r="AM653" s="48"/>
      <c r="AN653" s="48"/>
      <c r="AO653" s="48"/>
      <c r="AP653" s="48"/>
      <c r="AQ653" s="48"/>
      <c r="AR653" s="48"/>
      <c r="AS653" s="48"/>
    </row>
    <row r="654" spans="39:45">
      <c r="AM654" s="48"/>
      <c r="AN654" s="48"/>
      <c r="AO654" s="48"/>
      <c r="AP654" s="48"/>
      <c r="AQ654" s="48"/>
      <c r="AR654" s="48"/>
      <c r="AS654" s="48"/>
    </row>
    <row r="655" spans="39:45">
      <c r="AM655" s="48"/>
      <c r="AN655" s="48"/>
      <c r="AO655" s="48"/>
      <c r="AP655" s="48"/>
      <c r="AQ655" s="48"/>
      <c r="AR655" s="48"/>
      <c r="AS655" s="48"/>
    </row>
    <row r="656" spans="39:45">
      <c r="AM656" s="48"/>
      <c r="AN656" s="48"/>
      <c r="AO656" s="48"/>
      <c r="AP656" s="48"/>
      <c r="AQ656" s="48"/>
      <c r="AR656" s="48"/>
      <c r="AS656" s="48"/>
    </row>
    <row r="657" spans="39:45">
      <c r="AM657" s="48"/>
      <c r="AN657" s="48"/>
      <c r="AO657" s="48"/>
      <c r="AP657" s="48"/>
      <c r="AQ657" s="48"/>
      <c r="AR657" s="48"/>
      <c r="AS657" s="48"/>
    </row>
    <row r="658" spans="39:45">
      <c r="AM658" s="48"/>
      <c r="AN658" s="48"/>
      <c r="AO658" s="48"/>
      <c r="AP658" s="48"/>
      <c r="AQ658" s="48"/>
      <c r="AR658" s="48"/>
      <c r="AS658" s="48"/>
    </row>
    <row r="659" spans="39:45">
      <c r="AM659" s="48"/>
      <c r="AN659" s="48"/>
      <c r="AO659" s="48"/>
      <c r="AP659" s="48"/>
      <c r="AQ659" s="48"/>
      <c r="AR659" s="48"/>
      <c r="AS659" s="48"/>
    </row>
    <row r="660" spans="39:45">
      <c r="AM660" s="48"/>
      <c r="AN660" s="48"/>
      <c r="AO660" s="48"/>
      <c r="AP660" s="48"/>
      <c r="AQ660" s="48"/>
      <c r="AR660" s="48"/>
      <c r="AS660" s="48"/>
    </row>
    <row r="661" spans="39:45">
      <c r="AM661" s="48"/>
      <c r="AN661" s="48"/>
      <c r="AO661" s="48"/>
      <c r="AP661" s="48"/>
      <c r="AQ661" s="48"/>
      <c r="AR661" s="48"/>
      <c r="AS661" s="48"/>
    </row>
    <row r="662" spans="39:45">
      <c r="AM662" s="48"/>
      <c r="AN662" s="48"/>
      <c r="AO662" s="48"/>
      <c r="AP662" s="48"/>
      <c r="AQ662" s="48"/>
      <c r="AR662" s="48"/>
      <c r="AS662" s="48"/>
    </row>
    <row r="663" spans="39:45">
      <c r="AM663" s="48"/>
      <c r="AN663" s="48"/>
      <c r="AO663" s="48"/>
      <c r="AP663" s="48"/>
      <c r="AQ663" s="48"/>
      <c r="AR663" s="48"/>
      <c r="AS663" s="48"/>
    </row>
    <row r="664" spans="39:45">
      <c r="AM664" s="48"/>
      <c r="AN664" s="48"/>
      <c r="AO664" s="48"/>
      <c r="AP664" s="48"/>
      <c r="AQ664" s="48"/>
      <c r="AR664" s="48"/>
      <c r="AS664" s="48"/>
    </row>
    <row r="665" spans="39:45">
      <c r="AM665" s="48"/>
      <c r="AN665" s="48"/>
      <c r="AO665" s="48"/>
      <c r="AP665" s="48"/>
      <c r="AQ665" s="48"/>
      <c r="AR665" s="48"/>
      <c r="AS665" s="48"/>
    </row>
    <row r="666" spans="39:45">
      <c r="AM666" s="48"/>
      <c r="AN666" s="48"/>
      <c r="AO666" s="48"/>
      <c r="AP666" s="48"/>
      <c r="AQ666" s="48"/>
      <c r="AR666" s="48"/>
      <c r="AS666" s="48"/>
    </row>
    <row r="667" spans="39:45">
      <c r="AM667" s="48"/>
      <c r="AN667" s="48"/>
      <c r="AO667" s="48"/>
      <c r="AP667" s="48"/>
      <c r="AQ667" s="48"/>
      <c r="AR667" s="48"/>
      <c r="AS667" s="48"/>
    </row>
    <row r="668" spans="39:45">
      <c r="AM668" s="48"/>
      <c r="AN668" s="48"/>
      <c r="AO668" s="48"/>
      <c r="AP668" s="48"/>
      <c r="AQ668" s="48"/>
      <c r="AR668" s="48"/>
      <c r="AS668" s="48"/>
    </row>
    <row r="669" spans="39:45">
      <c r="AM669" s="48"/>
      <c r="AN669" s="48"/>
      <c r="AO669" s="48"/>
      <c r="AP669" s="48"/>
      <c r="AQ669" s="48"/>
      <c r="AR669" s="48"/>
      <c r="AS669" s="48"/>
    </row>
    <row r="670" spans="39:45">
      <c r="AM670" s="48"/>
      <c r="AN670" s="48"/>
      <c r="AO670" s="48"/>
      <c r="AP670" s="48"/>
      <c r="AQ670" s="48"/>
      <c r="AR670" s="48"/>
      <c r="AS670" s="48"/>
    </row>
    <row r="671" spans="39:45">
      <c r="AM671" s="48"/>
      <c r="AN671" s="48"/>
      <c r="AO671" s="48"/>
      <c r="AP671" s="48"/>
      <c r="AQ671" s="48"/>
      <c r="AR671" s="48"/>
      <c r="AS671" s="48"/>
    </row>
    <row r="672" spans="39:45">
      <c r="AM672" s="48"/>
      <c r="AN672" s="48"/>
      <c r="AO672" s="48"/>
      <c r="AP672" s="48"/>
      <c r="AQ672" s="48"/>
      <c r="AR672" s="48"/>
      <c r="AS672" s="48"/>
    </row>
    <row r="673" spans="39:45">
      <c r="AM673" s="48"/>
      <c r="AN673" s="48"/>
      <c r="AO673" s="48"/>
      <c r="AP673" s="48"/>
      <c r="AQ673" s="48"/>
      <c r="AR673" s="48"/>
      <c r="AS673" s="48"/>
    </row>
    <row r="674" spans="39:45">
      <c r="AM674" s="48"/>
      <c r="AN674" s="48"/>
      <c r="AO674" s="48"/>
      <c r="AP674" s="48"/>
      <c r="AQ674" s="48"/>
      <c r="AR674" s="48"/>
      <c r="AS674" s="48"/>
    </row>
    <row r="675" spans="39:45">
      <c r="AM675" s="48"/>
      <c r="AN675" s="48"/>
      <c r="AO675" s="48"/>
      <c r="AP675" s="48"/>
      <c r="AQ675" s="48"/>
      <c r="AR675" s="48"/>
      <c r="AS675" s="48"/>
    </row>
    <row r="676" spans="39:45">
      <c r="AM676" s="48"/>
      <c r="AN676" s="48"/>
      <c r="AO676" s="48"/>
      <c r="AP676" s="48"/>
      <c r="AQ676" s="48"/>
      <c r="AR676" s="48"/>
      <c r="AS676" s="48"/>
    </row>
    <row r="677" spans="39:45">
      <c r="AM677" s="48"/>
      <c r="AN677" s="48"/>
      <c r="AO677" s="48"/>
      <c r="AP677" s="48"/>
      <c r="AQ677" s="48"/>
      <c r="AR677" s="48"/>
      <c r="AS677" s="48"/>
    </row>
    <row r="678" spans="39:45">
      <c r="AM678" s="48"/>
      <c r="AN678" s="48"/>
      <c r="AO678" s="48"/>
      <c r="AP678" s="48"/>
      <c r="AQ678" s="48"/>
      <c r="AR678" s="48"/>
      <c r="AS678" s="48"/>
    </row>
    <row r="679" spans="39:45">
      <c r="AM679" s="48"/>
      <c r="AN679" s="48"/>
      <c r="AO679" s="48"/>
      <c r="AP679" s="48"/>
      <c r="AQ679" s="48"/>
      <c r="AR679" s="48"/>
      <c r="AS679" s="48"/>
    </row>
    <row r="680" spans="39:45">
      <c r="AM680" s="48"/>
      <c r="AN680" s="48"/>
      <c r="AO680" s="48"/>
      <c r="AP680" s="48"/>
      <c r="AQ680" s="48"/>
      <c r="AR680" s="48"/>
      <c r="AS680" s="48"/>
    </row>
    <row r="681" spans="39:45">
      <c r="AM681" s="48"/>
      <c r="AN681" s="48"/>
      <c r="AO681" s="48"/>
      <c r="AP681" s="48"/>
      <c r="AQ681" s="48"/>
      <c r="AR681" s="48"/>
      <c r="AS681" s="48"/>
    </row>
    <row r="682" spans="39:45">
      <c r="AM682" s="48"/>
      <c r="AN682" s="48"/>
      <c r="AO682" s="48"/>
      <c r="AP682" s="48"/>
      <c r="AQ682" s="48"/>
      <c r="AR682" s="48"/>
      <c r="AS682" s="48"/>
    </row>
    <row r="683" spans="39:45">
      <c r="AM683" s="48"/>
      <c r="AN683" s="48"/>
      <c r="AO683" s="48"/>
      <c r="AP683" s="48"/>
      <c r="AQ683" s="48"/>
      <c r="AR683" s="48"/>
      <c r="AS683" s="48"/>
    </row>
    <row r="684" spans="39:45">
      <c r="AM684" s="48"/>
      <c r="AN684" s="48"/>
      <c r="AO684" s="48"/>
      <c r="AP684" s="48"/>
      <c r="AQ684" s="48"/>
      <c r="AR684" s="48"/>
      <c r="AS684" s="48"/>
    </row>
    <row r="685" spans="39:45">
      <c r="AM685" s="48"/>
      <c r="AN685" s="48"/>
      <c r="AO685" s="48"/>
      <c r="AP685" s="48"/>
      <c r="AQ685" s="48"/>
      <c r="AR685" s="48"/>
      <c r="AS685" s="48"/>
    </row>
    <row r="686" spans="39:45">
      <c r="AM686" s="48"/>
      <c r="AN686" s="48"/>
      <c r="AO686" s="48"/>
      <c r="AP686" s="48"/>
      <c r="AQ686" s="48"/>
      <c r="AR686" s="48"/>
      <c r="AS686" s="48"/>
    </row>
    <row r="687" spans="39:45">
      <c r="AM687" s="48"/>
      <c r="AN687" s="48"/>
      <c r="AO687" s="48"/>
      <c r="AP687" s="48"/>
      <c r="AQ687" s="48"/>
      <c r="AR687" s="48"/>
      <c r="AS687" s="48"/>
    </row>
    <row r="688" spans="39:45">
      <c r="AM688" s="48"/>
      <c r="AN688" s="48"/>
      <c r="AO688" s="48"/>
      <c r="AP688" s="48"/>
      <c r="AQ688" s="48"/>
      <c r="AR688" s="48"/>
      <c r="AS688" s="48"/>
    </row>
    <row r="689" spans="39:45">
      <c r="AM689" s="48"/>
      <c r="AN689" s="48"/>
      <c r="AO689" s="48"/>
      <c r="AP689" s="48"/>
      <c r="AQ689" s="48"/>
      <c r="AR689" s="48"/>
      <c r="AS689" s="48"/>
    </row>
    <row r="690" spans="39:45">
      <c r="AM690" s="48"/>
      <c r="AN690" s="48"/>
      <c r="AO690" s="48"/>
      <c r="AP690" s="48"/>
      <c r="AQ690" s="48"/>
      <c r="AR690" s="48"/>
      <c r="AS690" s="48"/>
    </row>
    <row r="691" spans="39:45">
      <c r="AM691" s="48"/>
      <c r="AN691" s="48"/>
      <c r="AO691" s="48"/>
      <c r="AP691" s="48"/>
      <c r="AQ691" s="48"/>
      <c r="AR691" s="48"/>
      <c r="AS691" s="48"/>
    </row>
    <row r="692" spans="39:45">
      <c r="AM692" s="48"/>
      <c r="AN692" s="48"/>
      <c r="AO692" s="48"/>
      <c r="AP692" s="48"/>
      <c r="AQ692" s="48"/>
      <c r="AR692" s="48"/>
      <c r="AS692" s="48"/>
    </row>
    <row r="693" spans="39:45">
      <c r="AM693" s="48"/>
      <c r="AN693" s="48"/>
      <c r="AO693" s="48"/>
      <c r="AP693" s="48"/>
      <c r="AQ693" s="48"/>
      <c r="AR693" s="48"/>
      <c r="AS693" s="48"/>
    </row>
    <row r="694" spans="39:45">
      <c r="AM694" s="48"/>
      <c r="AN694" s="48"/>
      <c r="AO694" s="48"/>
      <c r="AP694" s="48"/>
      <c r="AQ694" s="48"/>
      <c r="AR694" s="48"/>
      <c r="AS694" s="48"/>
    </row>
    <row r="695" spans="39:45">
      <c r="AM695" s="48"/>
      <c r="AN695" s="48"/>
      <c r="AO695" s="48"/>
      <c r="AP695" s="48"/>
      <c r="AQ695" s="48"/>
      <c r="AR695" s="48"/>
      <c r="AS695" s="48"/>
    </row>
    <row r="696" spans="39:45">
      <c r="AM696" s="48"/>
      <c r="AN696" s="48"/>
      <c r="AO696" s="48"/>
      <c r="AP696" s="48"/>
      <c r="AQ696" s="48"/>
      <c r="AR696" s="48"/>
      <c r="AS696" s="48"/>
    </row>
    <row r="697" spans="39:45">
      <c r="AM697" s="48"/>
      <c r="AN697" s="48"/>
      <c r="AO697" s="48"/>
      <c r="AP697" s="48"/>
      <c r="AQ697" s="48"/>
      <c r="AR697" s="48"/>
      <c r="AS697" s="48"/>
    </row>
    <row r="698" spans="39:45">
      <c r="AM698" s="48"/>
      <c r="AN698" s="48"/>
      <c r="AO698" s="48"/>
      <c r="AP698" s="48"/>
      <c r="AQ698" s="48"/>
      <c r="AR698" s="48"/>
      <c r="AS698" s="48"/>
    </row>
    <row r="699" spans="39:45">
      <c r="AM699" s="48"/>
      <c r="AN699" s="48"/>
      <c r="AO699" s="48"/>
      <c r="AP699" s="48"/>
      <c r="AQ699" s="48"/>
      <c r="AR699" s="48"/>
      <c r="AS699" s="48"/>
    </row>
    <row r="700" spans="39:45">
      <c r="AM700" s="48"/>
      <c r="AN700" s="48"/>
      <c r="AO700" s="48"/>
      <c r="AP700" s="48"/>
      <c r="AQ700" s="48"/>
      <c r="AR700" s="48"/>
      <c r="AS700" s="48"/>
    </row>
    <row r="701" spans="39:45">
      <c r="AM701" s="48"/>
      <c r="AN701" s="48"/>
      <c r="AO701" s="48"/>
      <c r="AP701" s="48"/>
      <c r="AQ701" s="48"/>
      <c r="AR701" s="48"/>
      <c r="AS701" s="48"/>
    </row>
    <row r="702" spans="39:45">
      <c r="AM702" s="48"/>
      <c r="AN702" s="48"/>
      <c r="AO702" s="48"/>
      <c r="AP702" s="48"/>
      <c r="AQ702" s="48"/>
      <c r="AR702" s="48"/>
      <c r="AS702" s="48"/>
    </row>
    <row r="703" spans="39:45">
      <c r="AM703" s="48"/>
      <c r="AN703" s="48"/>
      <c r="AO703" s="48"/>
      <c r="AP703" s="48"/>
      <c r="AQ703" s="48"/>
      <c r="AR703" s="48"/>
      <c r="AS703" s="48"/>
    </row>
    <row r="704" spans="39:45">
      <c r="AM704" s="48"/>
      <c r="AN704" s="48"/>
      <c r="AO704" s="48"/>
      <c r="AP704" s="48"/>
      <c r="AQ704" s="48"/>
      <c r="AR704" s="48"/>
      <c r="AS704" s="48"/>
    </row>
    <row r="705" spans="39:45">
      <c r="AM705" s="48"/>
      <c r="AN705" s="48"/>
      <c r="AO705" s="48"/>
      <c r="AP705" s="48"/>
      <c r="AQ705" s="48"/>
      <c r="AR705" s="48"/>
      <c r="AS705" s="48"/>
    </row>
    <row r="706" spans="39:45">
      <c r="AM706" s="48"/>
      <c r="AN706" s="48"/>
      <c r="AO706" s="48"/>
      <c r="AP706" s="48"/>
      <c r="AQ706" s="48"/>
      <c r="AR706" s="48"/>
      <c r="AS706" s="48"/>
    </row>
    <row r="707" spans="39:45">
      <c r="AM707" s="48"/>
      <c r="AN707" s="48"/>
      <c r="AO707" s="48"/>
      <c r="AP707" s="48"/>
      <c r="AQ707" s="48"/>
      <c r="AR707" s="48"/>
      <c r="AS707" s="48"/>
    </row>
    <row r="708" spans="39:45">
      <c r="AM708" s="48"/>
      <c r="AN708" s="48"/>
      <c r="AO708" s="48"/>
      <c r="AP708" s="48"/>
      <c r="AQ708" s="48"/>
      <c r="AR708" s="48"/>
      <c r="AS708" s="48"/>
    </row>
    <row r="709" spans="39:45">
      <c r="AM709" s="48"/>
      <c r="AN709" s="48"/>
      <c r="AO709" s="48"/>
      <c r="AP709" s="48"/>
      <c r="AQ709" s="48"/>
      <c r="AR709" s="48"/>
      <c r="AS709" s="48"/>
    </row>
    <row r="710" spans="39:45">
      <c r="AM710" s="48"/>
      <c r="AN710" s="48"/>
      <c r="AO710" s="48"/>
      <c r="AP710" s="48"/>
      <c r="AQ710" s="48"/>
      <c r="AR710" s="48"/>
      <c r="AS710" s="48"/>
    </row>
    <row r="711" spans="39:45">
      <c r="AM711" s="48"/>
      <c r="AN711" s="48"/>
      <c r="AO711" s="48"/>
      <c r="AP711" s="48"/>
      <c r="AQ711" s="48"/>
      <c r="AR711" s="48"/>
      <c r="AS711" s="48"/>
    </row>
    <row r="712" spans="39:45">
      <c r="AM712" s="48"/>
      <c r="AN712" s="48"/>
      <c r="AO712" s="48"/>
      <c r="AP712" s="48"/>
      <c r="AQ712" s="48"/>
      <c r="AR712" s="48"/>
      <c r="AS712" s="48"/>
    </row>
    <row r="713" spans="39:45">
      <c r="AM713" s="48"/>
      <c r="AN713" s="48"/>
      <c r="AO713" s="48"/>
      <c r="AP713" s="48"/>
      <c r="AQ713" s="48"/>
      <c r="AR713" s="48"/>
      <c r="AS713" s="48"/>
    </row>
    <row r="714" spans="39:45">
      <c r="AM714" s="48"/>
      <c r="AN714" s="48"/>
      <c r="AO714" s="48"/>
      <c r="AP714" s="48"/>
      <c r="AQ714" s="48"/>
      <c r="AR714" s="48"/>
      <c r="AS714" s="48"/>
    </row>
    <row r="715" spans="39:45">
      <c r="AM715" s="48"/>
      <c r="AN715" s="48"/>
      <c r="AO715" s="48"/>
      <c r="AP715" s="48"/>
      <c r="AQ715" s="48"/>
      <c r="AR715" s="48"/>
      <c r="AS715" s="48"/>
    </row>
    <row r="716" spans="39:45">
      <c r="AM716" s="48"/>
      <c r="AN716" s="48"/>
      <c r="AO716" s="48"/>
      <c r="AP716" s="48"/>
      <c r="AQ716" s="48"/>
      <c r="AR716" s="48"/>
      <c r="AS716" s="48"/>
    </row>
    <row r="717" spans="39:45">
      <c r="AM717" s="48"/>
      <c r="AN717" s="48"/>
      <c r="AO717" s="48"/>
      <c r="AP717" s="48"/>
      <c r="AQ717" s="48"/>
      <c r="AR717" s="48"/>
      <c r="AS717" s="48"/>
    </row>
    <row r="718" spans="39:45">
      <c r="AM718" s="48"/>
      <c r="AN718" s="48"/>
      <c r="AO718" s="48"/>
      <c r="AP718" s="48"/>
      <c r="AQ718" s="48"/>
      <c r="AR718" s="48"/>
      <c r="AS718" s="48"/>
    </row>
    <row r="719" spans="39:45">
      <c r="AM719" s="48"/>
      <c r="AN719" s="48"/>
      <c r="AO719" s="48"/>
      <c r="AP719" s="48"/>
      <c r="AQ719" s="48"/>
      <c r="AR719" s="48"/>
      <c r="AS719" s="48"/>
    </row>
    <row r="720" spans="39:45">
      <c r="AM720" s="48"/>
      <c r="AN720" s="48"/>
      <c r="AO720" s="48"/>
      <c r="AP720" s="48"/>
      <c r="AQ720" s="48"/>
      <c r="AR720" s="48"/>
      <c r="AS720" s="48"/>
    </row>
    <row r="721" spans="39:45">
      <c r="AM721" s="48"/>
      <c r="AN721" s="48"/>
      <c r="AO721" s="48"/>
      <c r="AP721" s="48"/>
      <c r="AQ721" s="48"/>
      <c r="AR721" s="48"/>
      <c r="AS721" s="48"/>
    </row>
    <row r="722" spans="39:45">
      <c r="AM722" s="48"/>
      <c r="AN722" s="48"/>
      <c r="AO722" s="48"/>
      <c r="AP722" s="48"/>
      <c r="AQ722" s="48"/>
      <c r="AR722" s="48"/>
      <c r="AS722" s="48"/>
    </row>
    <row r="723" spans="39:45">
      <c r="AM723" s="48"/>
      <c r="AN723" s="48"/>
      <c r="AO723" s="48"/>
      <c r="AP723" s="48"/>
      <c r="AQ723" s="48"/>
      <c r="AR723" s="48"/>
      <c r="AS723" s="48"/>
    </row>
    <row r="724" spans="39:45">
      <c r="AM724" s="48"/>
      <c r="AN724" s="48"/>
      <c r="AO724" s="48"/>
      <c r="AP724" s="48"/>
      <c r="AQ724" s="48"/>
      <c r="AR724" s="48"/>
      <c r="AS724" s="48"/>
    </row>
    <row r="725" spans="39:45">
      <c r="AM725" s="48"/>
      <c r="AN725" s="48"/>
      <c r="AO725" s="48"/>
      <c r="AP725" s="48"/>
      <c r="AQ725" s="48"/>
      <c r="AR725" s="48"/>
      <c r="AS725" s="48"/>
    </row>
    <row r="726" spans="39:45">
      <c r="AM726" s="48"/>
      <c r="AN726" s="48"/>
      <c r="AO726" s="48"/>
      <c r="AP726" s="48"/>
      <c r="AQ726" s="48"/>
      <c r="AR726" s="48"/>
      <c r="AS726" s="48"/>
    </row>
    <row r="727" spans="39:45">
      <c r="AM727" s="48"/>
      <c r="AN727" s="48"/>
      <c r="AO727" s="48"/>
      <c r="AP727" s="48"/>
      <c r="AQ727" s="48"/>
      <c r="AR727" s="48"/>
      <c r="AS727" s="48"/>
    </row>
    <row r="728" spans="39:45">
      <c r="AM728" s="48"/>
      <c r="AN728" s="48"/>
      <c r="AO728" s="48"/>
      <c r="AP728" s="48"/>
      <c r="AQ728" s="48"/>
      <c r="AR728" s="48"/>
      <c r="AS728" s="48"/>
    </row>
    <row r="729" spans="39:45">
      <c r="AM729" s="48"/>
      <c r="AN729" s="48"/>
      <c r="AO729" s="48"/>
      <c r="AP729" s="48"/>
      <c r="AQ729" s="48"/>
      <c r="AR729" s="48"/>
      <c r="AS729" s="48"/>
    </row>
    <row r="730" spans="39:45">
      <c r="AM730" s="48"/>
      <c r="AN730" s="48"/>
      <c r="AO730" s="48"/>
      <c r="AP730" s="48"/>
      <c r="AQ730" s="48"/>
      <c r="AR730" s="48"/>
      <c r="AS730" s="48"/>
    </row>
    <row r="731" spans="39:45">
      <c r="AM731" s="48"/>
      <c r="AN731" s="48"/>
      <c r="AO731" s="48"/>
      <c r="AP731" s="48"/>
      <c r="AQ731" s="48"/>
      <c r="AR731" s="48"/>
      <c r="AS731" s="48"/>
    </row>
    <row r="732" spans="39:45">
      <c r="AM732" s="48"/>
      <c r="AN732" s="48"/>
      <c r="AO732" s="48"/>
      <c r="AP732" s="48"/>
      <c r="AQ732" s="48"/>
      <c r="AR732" s="48"/>
      <c r="AS732" s="48"/>
    </row>
    <row r="733" spans="39:45">
      <c r="AM733" s="48"/>
      <c r="AN733" s="48"/>
      <c r="AO733" s="48"/>
      <c r="AP733" s="48"/>
      <c r="AQ733" s="48"/>
      <c r="AR733" s="48"/>
      <c r="AS733" s="48"/>
    </row>
    <row r="734" spans="39:45">
      <c r="AM734" s="48"/>
      <c r="AN734" s="48"/>
      <c r="AO734" s="48"/>
      <c r="AP734" s="48"/>
      <c r="AQ734" s="48"/>
      <c r="AR734" s="48"/>
      <c r="AS734" s="48"/>
    </row>
    <row r="735" spans="39:45">
      <c r="AM735" s="48"/>
      <c r="AN735" s="48"/>
      <c r="AO735" s="48"/>
      <c r="AP735" s="48"/>
      <c r="AQ735" s="48"/>
      <c r="AR735" s="48"/>
      <c r="AS735" s="48"/>
    </row>
    <row r="736" spans="39:45">
      <c r="AM736" s="48"/>
      <c r="AN736" s="48"/>
      <c r="AO736" s="48"/>
      <c r="AP736" s="48"/>
      <c r="AQ736" s="48"/>
      <c r="AR736" s="48"/>
      <c r="AS736" s="48"/>
    </row>
    <row r="737" spans="39:45">
      <c r="AM737" s="48"/>
      <c r="AN737" s="48"/>
      <c r="AO737" s="48"/>
      <c r="AP737" s="48"/>
      <c r="AQ737" s="48"/>
      <c r="AR737" s="48"/>
      <c r="AS737" s="48"/>
    </row>
    <row r="738" spans="39:45">
      <c r="AM738" s="48"/>
      <c r="AN738" s="48"/>
      <c r="AO738" s="48"/>
      <c r="AP738" s="48"/>
      <c r="AQ738" s="48"/>
      <c r="AR738" s="48"/>
      <c r="AS738" s="48"/>
    </row>
    <row r="739" spans="39:45">
      <c r="AM739" s="48"/>
      <c r="AN739" s="48"/>
      <c r="AO739" s="48"/>
      <c r="AP739" s="48"/>
      <c r="AQ739" s="48"/>
      <c r="AR739" s="48"/>
      <c r="AS739" s="48"/>
    </row>
    <row r="740" spans="39:45">
      <c r="AM740" s="48"/>
      <c r="AN740" s="48"/>
      <c r="AO740" s="48"/>
      <c r="AP740" s="48"/>
      <c r="AQ740" s="48"/>
      <c r="AR740" s="48"/>
      <c r="AS740" s="48"/>
    </row>
    <row r="741" spans="39:45">
      <c r="AM741" s="48"/>
      <c r="AN741" s="48"/>
      <c r="AO741" s="48"/>
      <c r="AP741" s="48"/>
      <c r="AQ741" s="48"/>
      <c r="AR741" s="48"/>
      <c r="AS741" s="48"/>
    </row>
    <row r="742" spans="39:45">
      <c r="AM742" s="48"/>
      <c r="AN742" s="48"/>
      <c r="AO742" s="48"/>
      <c r="AP742" s="48"/>
      <c r="AQ742" s="48"/>
      <c r="AR742" s="48"/>
      <c r="AS742" s="48"/>
    </row>
    <row r="743" spans="39:45">
      <c r="AM743" s="48"/>
      <c r="AN743" s="48"/>
      <c r="AO743" s="48"/>
      <c r="AP743" s="48"/>
      <c r="AQ743" s="48"/>
      <c r="AR743" s="48"/>
      <c r="AS743" s="48"/>
    </row>
    <row r="744" spans="39:45">
      <c r="AM744" s="48"/>
      <c r="AN744" s="48"/>
      <c r="AO744" s="48"/>
      <c r="AP744" s="48"/>
      <c r="AQ744" s="48"/>
      <c r="AR744" s="48"/>
      <c r="AS744" s="48"/>
    </row>
    <row r="745" spans="39:45">
      <c r="AM745" s="48"/>
      <c r="AN745" s="48"/>
      <c r="AO745" s="48"/>
      <c r="AP745" s="48"/>
      <c r="AQ745" s="48"/>
      <c r="AR745" s="48"/>
      <c r="AS745" s="48"/>
    </row>
    <row r="746" spans="39:45">
      <c r="AM746" s="48"/>
      <c r="AN746" s="48"/>
      <c r="AO746" s="48"/>
      <c r="AP746" s="48"/>
      <c r="AQ746" s="48"/>
      <c r="AR746" s="48"/>
      <c r="AS746" s="48"/>
    </row>
    <row r="747" spans="39:45">
      <c r="AM747" s="48"/>
      <c r="AN747" s="48"/>
      <c r="AO747" s="48"/>
      <c r="AP747" s="48"/>
      <c r="AQ747" s="48"/>
      <c r="AR747" s="48"/>
      <c r="AS747" s="48"/>
    </row>
    <row r="748" spans="39:45">
      <c r="AM748" s="48"/>
      <c r="AN748" s="48"/>
      <c r="AO748" s="48"/>
      <c r="AP748" s="48"/>
      <c r="AQ748" s="48"/>
      <c r="AR748" s="48"/>
      <c r="AS748" s="48"/>
    </row>
    <row r="749" spans="39:45">
      <c r="AM749" s="48"/>
      <c r="AN749" s="48"/>
      <c r="AO749" s="48"/>
      <c r="AP749" s="48"/>
      <c r="AQ749" s="48"/>
      <c r="AR749" s="48"/>
      <c r="AS749" s="48"/>
    </row>
    <row r="750" spans="39:45">
      <c r="AM750" s="48"/>
      <c r="AN750" s="48"/>
      <c r="AO750" s="48"/>
      <c r="AP750" s="48"/>
      <c r="AQ750" s="48"/>
      <c r="AR750" s="48"/>
      <c r="AS750" s="48"/>
    </row>
    <row r="751" spans="39:45">
      <c r="AM751" s="48"/>
      <c r="AN751" s="48"/>
      <c r="AO751" s="48"/>
      <c r="AP751" s="48"/>
      <c r="AQ751" s="48"/>
      <c r="AR751" s="48"/>
      <c r="AS751" s="48"/>
    </row>
    <row r="752" spans="39:45">
      <c r="AM752" s="48"/>
      <c r="AN752" s="48"/>
      <c r="AO752" s="48"/>
      <c r="AP752" s="48"/>
      <c r="AQ752" s="48"/>
      <c r="AR752" s="48"/>
      <c r="AS752" s="48"/>
    </row>
    <row r="753" spans="39:45">
      <c r="AM753" s="48"/>
      <c r="AN753" s="48"/>
      <c r="AO753" s="48"/>
      <c r="AP753" s="48"/>
      <c r="AQ753" s="48"/>
      <c r="AR753" s="48"/>
      <c r="AS753" s="48"/>
    </row>
    <row r="754" spans="39:45">
      <c r="AM754" s="48"/>
      <c r="AN754" s="48"/>
      <c r="AO754" s="48"/>
      <c r="AP754" s="48"/>
      <c r="AQ754" s="48"/>
      <c r="AR754" s="48"/>
      <c r="AS754" s="48"/>
    </row>
    <row r="755" spans="39:45">
      <c r="AM755" s="48"/>
      <c r="AN755" s="48"/>
      <c r="AO755" s="48"/>
      <c r="AP755" s="48"/>
      <c r="AQ755" s="48"/>
      <c r="AR755" s="48"/>
      <c r="AS755" s="48"/>
    </row>
    <row r="756" spans="39:45">
      <c r="AM756" s="48"/>
      <c r="AN756" s="48"/>
      <c r="AO756" s="48"/>
      <c r="AP756" s="48"/>
      <c r="AQ756" s="48"/>
      <c r="AR756" s="48"/>
      <c r="AS756" s="48"/>
    </row>
    <row r="757" spans="39:45">
      <c r="AM757" s="48"/>
      <c r="AN757" s="48"/>
      <c r="AO757" s="48"/>
      <c r="AP757" s="48"/>
      <c r="AQ757" s="48"/>
      <c r="AR757" s="48"/>
      <c r="AS757" s="48"/>
    </row>
    <row r="758" spans="39:45">
      <c r="AM758" s="48"/>
      <c r="AN758" s="48"/>
      <c r="AO758" s="48"/>
      <c r="AP758" s="48"/>
      <c r="AQ758" s="48"/>
      <c r="AR758" s="48"/>
      <c r="AS758" s="48"/>
    </row>
    <row r="759" spans="39:45">
      <c r="AM759" s="48"/>
      <c r="AN759" s="48"/>
      <c r="AO759" s="48"/>
      <c r="AP759" s="48"/>
      <c r="AQ759" s="48"/>
      <c r="AR759" s="48"/>
      <c r="AS759" s="48"/>
    </row>
    <row r="760" spans="39:45">
      <c r="AM760" s="48"/>
      <c r="AN760" s="48"/>
      <c r="AO760" s="48"/>
      <c r="AP760" s="48"/>
      <c r="AQ760" s="48"/>
      <c r="AR760" s="48"/>
      <c r="AS760" s="48"/>
    </row>
    <row r="761" spans="39:45">
      <c r="AM761" s="48"/>
      <c r="AN761" s="48"/>
      <c r="AO761" s="48"/>
      <c r="AP761" s="48"/>
      <c r="AQ761" s="48"/>
      <c r="AR761" s="48"/>
      <c r="AS761" s="48"/>
    </row>
    <row r="762" spans="39:45">
      <c r="AM762" s="48"/>
      <c r="AN762" s="48"/>
      <c r="AO762" s="48"/>
      <c r="AP762" s="48"/>
      <c r="AQ762" s="48"/>
      <c r="AR762" s="48"/>
      <c r="AS762" s="48"/>
    </row>
    <row r="763" spans="39:45">
      <c r="AM763" s="48"/>
      <c r="AN763" s="48"/>
      <c r="AO763" s="48"/>
      <c r="AP763" s="48"/>
      <c r="AQ763" s="48"/>
      <c r="AR763" s="48"/>
      <c r="AS763" s="48"/>
    </row>
    <row r="764" spans="39:45">
      <c r="AM764" s="48"/>
      <c r="AN764" s="48"/>
      <c r="AO764" s="48"/>
      <c r="AP764" s="48"/>
      <c r="AQ764" s="48"/>
      <c r="AR764" s="48"/>
      <c r="AS764" s="48"/>
    </row>
    <row r="765" spans="39:45">
      <c r="AM765" s="48"/>
      <c r="AN765" s="48"/>
      <c r="AO765" s="48"/>
      <c r="AP765" s="48"/>
      <c r="AQ765" s="48"/>
      <c r="AR765" s="48"/>
      <c r="AS765" s="48"/>
    </row>
    <row r="766" spans="39:45">
      <c r="AM766" s="48"/>
      <c r="AN766" s="48"/>
      <c r="AO766" s="48"/>
      <c r="AP766" s="48"/>
      <c r="AQ766" s="48"/>
      <c r="AR766" s="48"/>
      <c r="AS766" s="48"/>
    </row>
    <row r="767" spans="39:45">
      <c r="AM767" s="48"/>
      <c r="AN767" s="48"/>
      <c r="AO767" s="48"/>
      <c r="AP767" s="48"/>
      <c r="AQ767" s="48"/>
      <c r="AR767" s="48"/>
      <c r="AS767" s="48"/>
    </row>
    <row r="768" spans="39:45">
      <c r="AM768" s="48"/>
      <c r="AN768" s="48"/>
      <c r="AO768" s="48"/>
      <c r="AP768" s="48"/>
      <c r="AQ768" s="48"/>
      <c r="AR768" s="48"/>
      <c r="AS768" s="48"/>
    </row>
    <row r="769" spans="39:45">
      <c r="AM769" s="48"/>
      <c r="AN769" s="48"/>
      <c r="AO769" s="48"/>
      <c r="AP769" s="48"/>
      <c r="AQ769" s="48"/>
      <c r="AR769" s="48"/>
      <c r="AS769" s="48"/>
    </row>
    <row r="770" spans="39:45">
      <c r="AM770" s="48"/>
      <c r="AN770" s="48"/>
      <c r="AO770" s="48"/>
      <c r="AP770" s="48"/>
      <c r="AQ770" s="48"/>
      <c r="AR770" s="48"/>
      <c r="AS770" s="48"/>
    </row>
    <row r="771" spans="39:45">
      <c r="AM771" s="48"/>
      <c r="AN771" s="48"/>
      <c r="AO771" s="48"/>
      <c r="AP771" s="48"/>
      <c r="AQ771" s="48"/>
      <c r="AR771" s="48"/>
      <c r="AS771" s="48"/>
    </row>
    <row r="772" spans="39:45">
      <c r="AM772" s="48"/>
      <c r="AN772" s="48"/>
      <c r="AO772" s="48"/>
      <c r="AP772" s="48"/>
      <c r="AQ772" s="48"/>
      <c r="AR772" s="48"/>
      <c r="AS772" s="48"/>
    </row>
    <row r="773" spans="39:45">
      <c r="AM773" s="48"/>
      <c r="AN773" s="48"/>
      <c r="AO773" s="48"/>
      <c r="AP773" s="48"/>
      <c r="AQ773" s="48"/>
      <c r="AR773" s="48"/>
      <c r="AS773" s="48"/>
    </row>
    <row r="774" spans="39:45">
      <c r="AM774" s="48"/>
      <c r="AN774" s="48"/>
      <c r="AO774" s="48"/>
      <c r="AP774" s="48"/>
      <c r="AQ774" s="48"/>
      <c r="AR774" s="48"/>
      <c r="AS774" s="48"/>
    </row>
    <row r="775" spans="39:45">
      <c r="AM775" s="48"/>
      <c r="AN775" s="48"/>
      <c r="AO775" s="48"/>
      <c r="AP775" s="48"/>
      <c r="AQ775" s="48"/>
      <c r="AR775" s="48"/>
      <c r="AS775" s="48"/>
    </row>
    <row r="776" spans="39:45">
      <c r="AM776" s="48"/>
      <c r="AN776" s="48"/>
      <c r="AO776" s="48"/>
      <c r="AP776" s="48"/>
      <c r="AQ776" s="48"/>
      <c r="AR776" s="48"/>
      <c r="AS776" s="48"/>
    </row>
    <row r="777" spans="39:45">
      <c r="AM777" s="48"/>
      <c r="AN777" s="48"/>
      <c r="AO777" s="48"/>
      <c r="AP777" s="48"/>
      <c r="AQ777" s="48"/>
      <c r="AR777" s="48"/>
      <c r="AS777" s="48"/>
    </row>
    <row r="778" spans="39:45">
      <c r="AM778" s="48"/>
      <c r="AN778" s="48"/>
      <c r="AO778" s="48"/>
      <c r="AP778" s="48"/>
      <c r="AQ778" s="48"/>
      <c r="AR778" s="48"/>
      <c r="AS778" s="48"/>
    </row>
    <row r="779" spans="39:45">
      <c r="AM779" s="48"/>
      <c r="AN779" s="48"/>
      <c r="AO779" s="48"/>
      <c r="AP779" s="48"/>
      <c r="AQ779" s="48"/>
      <c r="AR779" s="48"/>
      <c r="AS779" s="48"/>
    </row>
    <row r="780" spans="39:45">
      <c r="AM780" s="48"/>
      <c r="AN780" s="48"/>
      <c r="AO780" s="48"/>
      <c r="AP780" s="48"/>
      <c r="AQ780" s="48"/>
      <c r="AR780" s="48"/>
      <c r="AS780" s="48"/>
    </row>
    <row r="781" spans="39:45">
      <c r="AM781" s="48"/>
      <c r="AN781" s="48"/>
      <c r="AO781" s="48"/>
      <c r="AP781" s="48"/>
      <c r="AQ781" s="48"/>
      <c r="AR781" s="48"/>
      <c r="AS781" s="48"/>
    </row>
    <row r="782" spans="39:45">
      <c r="AM782" s="48"/>
      <c r="AN782" s="48"/>
      <c r="AO782" s="48"/>
      <c r="AP782" s="48"/>
      <c r="AQ782" s="48"/>
      <c r="AR782" s="48"/>
      <c r="AS782" s="48"/>
    </row>
    <row r="783" spans="39:45">
      <c r="AM783" s="48"/>
      <c r="AN783" s="48"/>
      <c r="AO783" s="48"/>
      <c r="AP783" s="48"/>
      <c r="AQ783" s="48"/>
      <c r="AR783" s="48"/>
      <c r="AS783" s="48"/>
    </row>
    <row r="784" spans="39:45">
      <c r="AM784" s="48"/>
      <c r="AN784" s="48"/>
      <c r="AO784" s="48"/>
      <c r="AP784" s="48"/>
      <c r="AQ784" s="48"/>
      <c r="AR784" s="48"/>
      <c r="AS784" s="48"/>
    </row>
    <row r="785" spans="39:45">
      <c r="AM785" s="48"/>
      <c r="AN785" s="48"/>
      <c r="AO785" s="48"/>
      <c r="AP785" s="48"/>
      <c r="AQ785" s="48"/>
      <c r="AR785" s="48"/>
      <c r="AS785" s="48"/>
    </row>
    <row r="786" spans="39:45">
      <c r="AM786" s="48"/>
      <c r="AN786" s="48"/>
      <c r="AO786" s="48"/>
      <c r="AP786" s="48"/>
      <c r="AQ786" s="48"/>
      <c r="AR786" s="48"/>
      <c r="AS786" s="48"/>
    </row>
    <row r="787" spans="39:45">
      <c r="AM787" s="48"/>
      <c r="AN787" s="48"/>
      <c r="AO787" s="48"/>
      <c r="AP787" s="48"/>
      <c r="AQ787" s="48"/>
      <c r="AR787" s="48"/>
      <c r="AS787" s="48"/>
    </row>
    <row r="788" spans="39:45">
      <c r="AM788" s="48"/>
      <c r="AN788" s="48"/>
      <c r="AO788" s="48"/>
      <c r="AP788" s="48"/>
      <c r="AQ788" s="48"/>
      <c r="AR788" s="48"/>
      <c r="AS788" s="48"/>
    </row>
    <row r="789" spans="39:45">
      <c r="AM789" s="48"/>
      <c r="AN789" s="48"/>
      <c r="AO789" s="48"/>
      <c r="AP789" s="48"/>
      <c r="AQ789" s="48"/>
      <c r="AR789" s="48"/>
      <c r="AS789" s="48"/>
    </row>
    <row r="790" spans="39:45">
      <c r="AM790" s="48"/>
      <c r="AN790" s="48"/>
      <c r="AO790" s="48"/>
      <c r="AP790" s="48"/>
      <c r="AQ790" s="48"/>
      <c r="AR790" s="48"/>
      <c r="AS790" s="48"/>
    </row>
    <row r="791" spans="39:45">
      <c r="AM791" s="48"/>
      <c r="AN791" s="48"/>
      <c r="AO791" s="48"/>
      <c r="AP791" s="48"/>
      <c r="AQ791" s="48"/>
      <c r="AR791" s="48"/>
      <c r="AS791" s="48"/>
    </row>
    <row r="792" spans="39:45">
      <c r="AM792" s="48"/>
      <c r="AN792" s="48"/>
      <c r="AO792" s="48"/>
      <c r="AP792" s="48"/>
      <c r="AQ792" s="48"/>
      <c r="AR792" s="48"/>
      <c r="AS792" s="48"/>
    </row>
    <row r="793" spans="39:45">
      <c r="AM793" s="48"/>
      <c r="AN793" s="48"/>
      <c r="AO793" s="48"/>
      <c r="AP793" s="48"/>
      <c r="AQ793" s="48"/>
      <c r="AR793" s="48"/>
      <c r="AS793" s="48"/>
    </row>
    <row r="794" spans="39:45">
      <c r="AM794" s="48"/>
      <c r="AN794" s="48"/>
      <c r="AO794" s="48"/>
      <c r="AP794" s="48"/>
      <c r="AQ794" s="48"/>
      <c r="AR794" s="48"/>
      <c r="AS794" s="48"/>
    </row>
    <row r="795" spans="39:45">
      <c r="AM795" s="48"/>
      <c r="AN795" s="48"/>
      <c r="AO795" s="48"/>
      <c r="AP795" s="48"/>
      <c r="AQ795" s="48"/>
      <c r="AR795" s="48"/>
      <c r="AS795" s="48"/>
    </row>
    <row r="796" spans="39:45">
      <c r="AM796" s="48"/>
      <c r="AN796" s="48"/>
      <c r="AO796" s="48"/>
      <c r="AP796" s="48"/>
      <c r="AQ796" s="48"/>
      <c r="AR796" s="48"/>
      <c r="AS796" s="48"/>
    </row>
    <row r="797" spans="39:45">
      <c r="AM797" s="48"/>
      <c r="AN797" s="48"/>
      <c r="AO797" s="48"/>
      <c r="AP797" s="48"/>
      <c r="AQ797" s="48"/>
      <c r="AR797" s="48"/>
      <c r="AS797" s="48"/>
    </row>
    <row r="798" spans="39:45">
      <c r="AM798" s="48"/>
      <c r="AN798" s="48"/>
      <c r="AO798" s="48"/>
      <c r="AP798" s="48"/>
      <c r="AQ798" s="48"/>
      <c r="AR798" s="48"/>
      <c r="AS798" s="48"/>
    </row>
    <row r="799" spans="39:45">
      <c r="AM799" s="48"/>
      <c r="AN799" s="48"/>
      <c r="AO799" s="48"/>
      <c r="AP799" s="48"/>
      <c r="AQ799" s="48"/>
      <c r="AR799" s="48"/>
      <c r="AS799" s="48"/>
    </row>
    <row r="800" spans="39:45">
      <c r="AM800" s="48"/>
      <c r="AN800" s="48"/>
      <c r="AO800" s="48"/>
      <c r="AP800" s="48"/>
      <c r="AQ800" s="48"/>
      <c r="AR800" s="48"/>
      <c r="AS800" s="48"/>
    </row>
    <row r="801" spans="39:45">
      <c r="AM801" s="48"/>
      <c r="AN801" s="48"/>
      <c r="AO801" s="48"/>
      <c r="AP801" s="48"/>
      <c r="AQ801" s="48"/>
      <c r="AR801" s="48"/>
      <c r="AS801" s="48"/>
    </row>
    <row r="802" spans="39:45">
      <c r="AM802" s="48"/>
      <c r="AN802" s="48"/>
      <c r="AO802" s="48"/>
      <c r="AP802" s="48"/>
      <c r="AQ802" s="48"/>
      <c r="AR802" s="48"/>
      <c r="AS802" s="48"/>
    </row>
    <row r="803" spans="39:45">
      <c r="AM803" s="48"/>
      <c r="AN803" s="48"/>
      <c r="AO803" s="48"/>
      <c r="AP803" s="48"/>
      <c r="AQ803" s="48"/>
      <c r="AR803" s="48"/>
      <c r="AS803" s="48"/>
    </row>
    <row r="804" spans="39:45">
      <c r="AM804" s="48"/>
      <c r="AN804" s="48"/>
      <c r="AO804" s="48"/>
      <c r="AP804" s="48"/>
      <c r="AQ804" s="48"/>
      <c r="AR804" s="48"/>
      <c r="AS804" s="48"/>
    </row>
    <row r="805" spans="39:45">
      <c r="AM805" s="48"/>
      <c r="AN805" s="48"/>
      <c r="AO805" s="48"/>
      <c r="AP805" s="48"/>
      <c r="AQ805" s="48"/>
      <c r="AR805" s="48"/>
      <c r="AS805" s="48"/>
    </row>
    <row r="806" spans="39:45">
      <c r="AM806" s="48"/>
      <c r="AN806" s="48"/>
      <c r="AO806" s="48"/>
      <c r="AP806" s="48"/>
      <c r="AQ806" s="48"/>
      <c r="AR806" s="48"/>
      <c r="AS806" s="48"/>
    </row>
    <row r="807" spans="39:45">
      <c r="AM807" s="48"/>
      <c r="AN807" s="48"/>
      <c r="AO807" s="48"/>
      <c r="AP807" s="48"/>
      <c r="AQ807" s="48"/>
      <c r="AR807" s="48"/>
      <c r="AS807" s="48"/>
    </row>
    <row r="808" spans="39:45">
      <c r="AM808" s="48"/>
      <c r="AN808" s="48"/>
      <c r="AO808" s="48"/>
      <c r="AP808" s="48"/>
      <c r="AQ808" s="48"/>
      <c r="AR808" s="48"/>
      <c r="AS808" s="48"/>
    </row>
    <row r="809" spans="39:45">
      <c r="AM809" s="48"/>
      <c r="AN809" s="48"/>
      <c r="AO809" s="48"/>
      <c r="AP809" s="48"/>
      <c r="AQ809" s="48"/>
      <c r="AR809" s="48"/>
      <c r="AS809" s="48"/>
    </row>
    <row r="810" spans="39:45">
      <c r="AM810" s="48"/>
      <c r="AN810" s="48"/>
      <c r="AO810" s="48"/>
      <c r="AP810" s="48"/>
      <c r="AQ810" s="48"/>
      <c r="AR810" s="48"/>
      <c r="AS810" s="48"/>
    </row>
    <row r="811" spans="39:45">
      <c r="AM811" s="48"/>
      <c r="AN811" s="48"/>
      <c r="AO811" s="48"/>
      <c r="AP811" s="48"/>
      <c r="AQ811" s="48"/>
      <c r="AR811" s="48"/>
      <c r="AS811" s="48"/>
    </row>
    <row r="812" spans="39:45">
      <c r="AM812" s="48"/>
      <c r="AN812" s="48"/>
      <c r="AO812" s="48"/>
      <c r="AP812" s="48"/>
      <c r="AQ812" s="48"/>
      <c r="AR812" s="48"/>
      <c r="AS812" s="48"/>
    </row>
    <row r="813" spans="39:45">
      <c r="AM813" s="48"/>
      <c r="AN813" s="48"/>
      <c r="AO813" s="48"/>
      <c r="AP813" s="48"/>
      <c r="AQ813" s="48"/>
      <c r="AR813" s="48"/>
      <c r="AS813" s="48"/>
    </row>
    <row r="814" spans="39:45">
      <c r="AM814" s="48"/>
      <c r="AN814" s="48"/>
      <c r="AO814" s="48"/>
      <c r="AP814" s="48"/>
      <c r="AQ814" s="48"/>
      <c r="AR814" s="48"/>
      <c r="AS814" s="48"/>
    </row>
    <row r="815" spans="39:45">
      <c r="AM815" s="48"/>
      <c r="AN815" s="48"/>
      <c r="AO815" s="48"/>
      <c r="AP815" s="48"/>
      <c r="AQ815" s="48"/>
      <c r="AR815" s="48"/>
      <c r="AS815" s="48"/>
    </row>
    <row r="816" spans="39:45">
      <c r="AM816" s="48"/>
      <c r="AN816" s="48"/>
      <c r="AO816" s="48"/>
      <c r="AP816" s="48"/>
      <c r="AQ816" s="48"/>
      <c r="AR816" s="48"/>
      <c r="AS816" s="48"/>
    </row>
    <row r="817" spans="39:45">
      <c r="AM817" s="48"/>
      <c r="AN817" s="48"/>
      <c r="AO817" s="48"/>
      <c r="AP817" s="48"/>
      <c r="AQ817" s="48"/>
      <c r="AR817" s="48"/>
      <c r="AS817" s="48"/>
    </row>
    <row r="818" spans="39:45">
      <c r="AM818" s="48"/>
      <c r="AN818" s="48"/>
      <c r="AO818" s="48"/>
      <c r="AP818" s="48"/>
      <c r="AQ818" s="48"/>
      <c r="AR818" s="48"/>
      <c r="AS818" s="48"/>
    </row>
    <row r="819" spans="39:45">
      <c r="AM819" s="48"/>
      <c r="AN819" s="48"/>
      <c r="AO819" s="48"/>
      <c r="AP819" s="48"/>
      <c r="AQ819" s="48"/>
      <c r="AR819" s="48"/>
      <c r="AS819" s="48"/>
    </row>
    <row r="820" spans="39:45">
      <c r="AM820" s="48"/>
      <c r="AN820" s="48"/>
      <c r="AO820" s="48"/>
      <c r="AP820" s="48"/>
      <c r="AQ820" s="48"/>
      <c r="AR820" s="48"/>
      <c r="AS820" s="48"/>
    </row>
    <row r="821" spans="39:45">
      <c r="AM821" s="48"/>
      <c r="AN821" s="48"/>
      <c r="AO821" s="48"/>
      <c r="AP821" s="48"/>
      <c r="AQ821" s="48"/>
      <c r="AR821" s="48"/>
      <c r="AS821" s="48"/>
    </row>
    <row r="822" spans="39:45">
      <c r="AM822" s="48"/>
      <c r="AN822" s="48"/>
      <c r="AO822" s="48"/>
      <c r="AP822" s="48"/>
      <c r="AQ822" s="48"/>
      <c r="AR822" s="48"/>
      <c r="AS822" s="48"/>
    </row>
    <row r="823" spans="39:45">
      <c r="AM823" s="48"/>
      <c r="AN823" s="48"/>
      <c r="AO823" s="48"/>
      <c r="AP823" s="48"/>
      <c r="AQ823" s="48"/>
      <c r="AR823" s="48"/>
      <c r="AS823" s="48"/>
    </row>
    <row r="824" spans="39:45">
      <c r="AM824" s="48"/>
      <c r="AN824" s="48"/>
      <c r="AO824" s="48"/>
      <c r="AP824" s="48"/>
      <c r="AQ824" s="48"/>
      <c r="AR824" s="48"/>
      <c r="AS824" s="48"/>
    </row>
    <row r="825" spans="39:45">
      <c r="AM825" s="48"/>
      <c r="AN825" s="48"/>
      <c r="AO825" s="48"/>
      <c r="AP825" s="48"/>
      <c r="AQ825" s="48"/>
      <c r="AR825" s="48"/>
      <c r="AS825" s="48"/>
    </row>
    <row r="826" spans="39:45">
      <c r="AM826" s="48"/>
      <c r="AN826" s="48"/>
      <c r="AO826" s="48"/>
      <c r="AP826" s="48"/>
      <c r="AQ826" s="48"/>
      <c r="AR826" s="48"/>
      <c r="AS826" s="48"/>
    </row>
    <row r="827" spans="39:45">
      <c r="AM827" s="48"/>
      <c r="AN827" s="48"/>
      <c r="AO827" s="48"/>
      <c r="AP827" s="48"/>
      <c r="AQ827" s="48"/>
      <c r="AR827" s="48"/>
      <c r="AS827" s="48"/>
    </row>
    <row r="828" spans="39:45">
      <c r="AM828" s="48"/>
      <c r="AN828" s="48"/>
      <c r="AO828" s="48"/>
      <c r="AP828" s="48"/>
      <c r="AQ828" s="48"/>
      <c r="AR828" s="48"/>
      <c r="AS828" s="48"/>
    </row>
    <row r="829" spans="39:45">
      <c r="AM829" s="48"/>
      <c r="AN829" s="48"/>
      <c r="AO829" s="48"/>
      <c r="AP829" s="48"/>
      <c r="AQ829" s="48"/>
      <c r="AR829" s="48"/>
      <c r="AS829" s="48"/>
    </row>
    <row r="830" spans="39:45">
      <c r="AM830" s="48"/>
      <c r="AN830" s="48"/>
      <c r="AO830" s="48"/>
      <c r="AP830" s="48"/>
      <c r="AQ830" s="48"/>
      <c r="AR830" s="48"/>
      <c r="AS830" s="48"/>
    </row>
    <row r="831" spans="39:45">
      <c r="AM831" s="48"/>
      <c r="AN831" s="48"/>
      <c r="AO831" s="48"/>
      <c r="AP831" s="48"/>
      <c r="AQ831" s="48"/>
      <c r="AR831" s="48"/>
      <c r="AS831" s="48"/>
    </row>
    <row r="832" spans="39:45">
      <c r="AM832" s="48"/>
      <c r="AN832" s="48"/>
      <c r="AO832" s="48"/>
      <c r="AP832" s="48"/>
      <c r="AQ832" s="48"/>
      <c r="AR832" s="48"/>
      <c r="AS832" s="48"/>
    </row>
    <row r="833" spans="39:45">
      <c r="AM833" s="48"/>
      <c r="AN833" s="48"/>
      <c r="AO833" s="48"/>
      <c r="AP833" s="48"/>
      <c r="AQ833" s="48"/>
      <c r="AR833" s="48"/>
      <c r="AS833" s="48"/>
    </row>
    <row r="834" spans="39:45">
      <c r="AM834" s="48"/>
      <c r="AN834" s="48"/>
      <c r="AO834" s="48"/>
      <c r="AP834" s="48"/>
      <c r="AQ834" s="48"/>
      <c r="AR834" s="48"/>
      <c r="AS834" s="48"/>
    </row>
    <row r="835" spans="39:45">
      <c r="AM835" s="48"/>
      <c r="AN835" s="48"/>
      <c r="AO835" s="48"/>
      <c r="AP835" s="48"/>
      <c r="AQ835" s="48"/>
      <c r="AR835" s="48"/>
      <c r="AS835" s="48"/>
    </row>
    <row r="836" spans="39:45">
      <c r="AM836" s="48"/>
      <c r="AN836" s="48"/>
      <c r="AO836" s="48"/>
      <c r="AP836" s="48"/>
      <c r="AQ836" s="48"/>
      <c r="AR836" s="48"/>
      <c r="AS836" s="48"/>
    </row>
    <row r="837" spans="39:45">
      <c r="AM837" s="48"/>
      <c r="AN837" s="48"/>
      <c r="AO837" s="48"/>
      <c r="AP837" s="48"/>
      <c r="AQ837" s="48"/>
      <c r="AR837" s="48"/>
      <c r="AS837" s="48"/>
    </row>
    <row r="838" spans="39:45">
      <c r="AM838" s="48"/>
      <c r="AN838" s="48"/>
      <c r="AO838" s="48"/>
      <c r="AP838" s="48"/>
      <c r="AQ838" s="48"/>
      <c r="AR838" s="48"/>
      <c r="AS838" s="48"/>
    </row>
    <row r="839" spans="39:45">
      <c r="AM839" s="48"/>
      <c r="AN839" s="48"/>
      <c r="AO839" s="48"/>
      <c r="AP839" s="48"/>
      <c r="AQ839" s="48"/>
      <c r="AR839" s="48"/>
      <c r="AS839" s="48"/>
    </row>
    <row r="840" spans="39:45">
      <c r="AM840" s="48"/>
      <c r="AN840" s="48"/>
      <c r="AO840" s="48"/>
      <c r="AP840" s="48"/>
      <c r="AQ840" s="48"/>
      <c r="AR840" s="48"/>
      <c r="AS840" s="48"/>
    </row>
    <row r="841" spans="39:45">
      <c r="AM841" s="48"/>
      <c r="AN841" s="48"/>
      <c r="AO841" s="48"/>
      <c r="AP841" s="48"/>
      <c r="AQ841" s="48"/>
      <c r="AR841" s="48"/>
      <c r="AS841" s="48"/>
    </row>
    <row r="842" spans="39:45">
      <c r="AM842" s="48"/>
      <c r="AN842" s="48"/>
      <c r="AO842" s="48"/>
      <c r="AP842" s="48"/>
      <c r="AQ842" s="48"/>
      <c r="AR842" s="48"/>
      <c r="AS842" s="48"/>
    </row>
    <row r="843" spans="39:45">
      <c r="AM843" s="48"/>
      <c r="AN843" s="48"/>
      <c r="AO843" s="48"/>
      <c r="AP843" s="48"/>
      <c r="AQ843" s="48"/>
      <c r="AR843" s="48"/>
      <c r="AS843" s="48"/>
    </row>
    <row r="844" spans="39:45">
      <c r="AM844" s="48"/>
      <c r="AN844" s="48"/>
      <c r="AO844" s="48"/>
      <c r="AP844" s="48"/>
      <c r="AQ844" s="48"/>
      <c r="AR844" s="48"/>
      <c r="AS844" s="48"/>
    </row>
    <row r="845" spans="39:45">
      <c r="AM845" s="48"/>
      <c r="AN845" s="48"/>
      <c r="AO845" s="48"/>
      <c r="AP845" s="48"/>
      <c r="AQ845" s="48"/>
      <c r="AR845" s="48"/>
      <c r="AS845" s="48"/>
    </row>
    <row r="846" spans="39:45">
      <c r="AM846" s="48"/>
      <c r="AN846" s="48"/>
      <c r="AO846" s="48"/>
      <c r="AP846" s="48"/>
      <c r="AQ846" s="48"/>
      <c r="AR846" s="48"/>
      <c r="AS846" s="48"/>
    </row>
    <row r="847" spans="39:45">
      <c r="AM847" s="48"/>
      <c r="AN847" s="48"/>
      <c r="AO847" s="48"/>
      <c r="AP847" s="48"/>
      <c r="AQ847" s="48"/>
      <c r="AR847" s="48"/>
      <c r="AS847" s="48"/>
    </row>
    <row r="848" spans="39:45">
      <c r="AM848" s="48"/>
      <c r="AN848" s="48"/>
      <c r="AO848" s="48"/>
      <c r="AP848" s="48"/>
      <c r="AQ848" s="48"/>
      <c r="AR848" s="48"/>
      <c r="AS848" s="48"/>
    </row>
    <row r="849" spans="39:45">
      <c r="AM849" s="48"/>
      <c r="AN849" s="48"/>
      <c r="AO849" s="48"/>
      <c r="AP849" s="48"/>
      <c r="AQ849" s="48"/>
      <c r="AR849" s="48"/>
      <c r="AS849" s="48"/>
    </row>
    <row r="850" spans="39:45">
      <c r="AM850" s="48"/>
      <c r="AN850" s="48"/>
      <c r="AO850" s="48"/>
      <c r="AP850" s="48"/>
      <c r="AQ850" s="48"/>
      <c r="AR850" s="48"/>
      <c r="AS850" s="48"/>
    </row>
    <row r="851" spans="39:45">
      <c r="AM851" s="48"/>
      <c r="AN851" s="48"/>
      <c r="AO851" s="48"/>
      <c r="AP851" s="48"/>
      <c r="AQ851" s="48"/>
      <c r="AR851" s="48"/>
      <c r="AS851" s="48"/>
    </row>
    <row r="852" spans="39:45">
      <c r="AM852" s="48"/>
      <c r="AN852" s="48"/>
      <c r="AO852" s="48"/>
      <c r="AP852" s="48"/>
      <c r="AQ852" s="48"/>
      <c r="AR852" s="48"/>
      <c r="AS852" s="48"/>
    </row>
    <row r="853" spans="39:45">
      <c r="AM853" s="48"/>
      <c r="AN853" s="48"/>
      <c r="AO853" s="48"/>
      <c r="AP853" s="48"/>
      <c r="AQ853" s="48"/>
      <c r="AR853" s="48"/>
      <c r="AS853" s="48"/>
    </row>
    <row r="854" spans="39:45">
      <c r="AM854" s="48"/>
      <c r="AN854" s="48"/>
      <c r="AO854" s="48"/>
      <c r="AP854" s="48"/>
      <c r="AQ854" s="48"/>
      <c r="AR854" s="48"/>
      <c r="AS854" s="48"/>
    </row>
    <row r="855" spans="39:45">
      <c r="AM855" s="48"/>
      <c r="AN855" s="48"/>
      <c r="AO855" s="48"/>
      <c r="AP855" s="48"/>
      <c r="AQ855" s="48"/>
      <c r="AR855" s="48"/>
      <c r="AS855" s="48"/>
    </row>
    <row r="856" spans="39:45">
      <c r="AM856" s="48"/>
      <c r="AN856" s="48"/>
      <c r="AO856" s="48"/>
      <c r="AP856" s="48"/>
      <c r="AQ856" s="48"/>
      <c r="AR856" s="48"/>
      <c r="AS856" s="48"/>
    </row>
    <row r="857" spans="39:45">
      <c r="AM857" s="48"/>
      <c r="AN857" s="48"/>
      <c r="AO857" s="48"/>
      <c r="AP857" s="48"/>
      <c r="AQ857" s="48"/>
      <c r="AR857" s="48"/>
      <c r="AS857" s="48"/>
    </row>
    <row r="858" spans="39:45">
      <c r="AM858" s="48"/>
      <c r="AN858" s="48"/>
      <c r="AO858" s="48"/>
      <c r="AP858" s="48"/>
      <c r="AQ858" s="48"/>
      <c r="AR858" s="48"/>
      <c r="AS858" s="48"/>
    </row>
    <row r="859" spans="39:45">
      <c r="AM859" s="48"/>
      <c r="AN859" s="48"/>
      <c r="AO859" s="48"/>
      <c r="AP859" s="48"/>
      <c r="AQ859" s="48"/>
      <c r="AR859" s="48"/>
      <c r="AS859" s="48"/>
    </row>
    <row r="860" spans="39:45">
      <c r="AM860" s="48"/>
      <c r="AN860" s="48"/>
      <c r="AO860" s="48"/>
      <c r="AP860" s="48"/>
      <c r="AQ860" s="48"/>
      <c r="AR860" s="48"/>
      <c r="AS860" s="48"/>
    </row>
    <row r="861" spans="39:45">
      <c r="AM861" s="48"/>
      <c r="AN861" s="48"/>
      <c r="AO861" s="48"/>
      <c r="AP861" s="48"/>
      <c r="AQ861" s="48"/>
      <c r="AR861" s="48"/>
      <c r="AS861" s="48"/>
    </row>
    <row r="862" spans="39:45">
      <c r="AM862" s="48"/>
      <c r="AN862" s="48"/>
      <c r="AO862" s="48"/>
      <c r="AP862" s="48"/>
      <c r="AQ862" s="48"/>
      <c r="AR862" s="48"/>
      <c r="AS862" s="48"/>
    </row>
    <row r="863" spans="39:45">
      <c r="AM863" s="48"/>
      <c r="AN863" s="48"/>
      <c r="AO863" s="48"/>
      <c r="AP863" s="48"/>
      <c r="AQ863" s="48"/>
      <c r="AR863" s="48"/>
      <c r="AS863" s="48"/>
    </row>
    <row r="864" spans="39:45">
      <c r="AM864" s="48"/>
      <c r="AN864" s="48"/>
      <c r="AO864" s="48"/>
      <c r="AP864" s="48"/>
      <c r="AQ864" s="48"/>
      <c r="AR864" s="48"/>
      <c r="AS864" s="48"/>
    </row>
    <row r="865" spans="39:45">
      <c r="AM865" s="48"/>
      <c r="AN865" s="48"/>
      <c r="AO865" s="48"/>
      <c r="AP865" s="48"/>
      <c r="AQ865" s="48"/>
      <c r="AR865" s="48"/>
      <c r="AS865" s="48"/>
    </row>
    <row r="866" spans="39:45">
      <c r="AM866" s="48"/>
      <c r="AN866" s="48"/>
      <c r="AO866" s="48"/>
      <c r="AP866" s="48"/>
      <c r="AQ866" s="48"/>
      <c r="AR866" s="48"/>
      <c r="AS866" s="48"/>
    </row>
    <row r="867" spans="39:45">
      <c r="AM867" s="48"/>
      <c r="AN867" s="48"/>
      <c r="AO867" s="48"/>
      <c r="AP867" s="48"/>
      <c r="AQ867" s="48"/>
      <c r="AR867" s="48"/>
      <c r="AS867" s="48"/>
    </row>
    <row r="868" spans="39:45">
      <c r="AM868" s="48"/>
      <c r="AN868" s="48"/>
      <c r="AO868" s="48"/>
      <c r="AP868" s="48"/>
      <c r="AQ868" s="48"/>
      <c r="AR868" s="48"/>
      <c r="AS868" s="48"/>
    </row>
    <row r="869" spans="39:45">
      <c r="AM869" s="48"/>
      <c r="AN869" s="48"/>
      <c r="AO869" s="48"/>
      <c r="AP869" s="48"/>
      <c r="AQ869" s="48"/>
      <c r="AR869" s="48"/>
      <c r="AS869" s="48"/>
    </row>
    <row r="870" spans="39:45">
      <c r="AM870" s="48"/>
      <c r="AN870" s="48"/>
      <c r="AO870" s="48"/>
      <c r="AP870" s="48"/>
      <c r="AQ870" s="48"/>
      <c r="AR870" s="48"/>
      <c r="AS870" s="48"/>
    </row>
    <row r="871" spans="39:45">
      <c r="AM871" s="48"/>
      <c r="AN871" s="48"/>
      <c r="AO871" s="48"/>
      <c r="AP871" s="48"/>
      <c r="AQ871" s="48"/>
      <c r="AR871" s="48"/>
      <c r="AS871" s="48"/>
    </row>
    <row r="872" spans="39:45">
      <c r="AM872" s="48"/>
      <c r="AN872" s="48"/>
      <c r="AO872" s="48"/>
      <c r="AP872" s="48"/>
      <c r="AQ872" s="48"/>
      <c r="AR872" s="48"/>
      <c r="AS872" s="48"/>
    </row>
    <row r="873" spans="39:45">
      <c r="AM873" s="48"/>
      <c r="AN873" s="48"/>
      <c r="AO873" s="48"/>
      <c r="AP873" s="48"/>
      <c r="AQ873" s="48"/>
      <c r="AR873" s="48"/>
      <c r="AS873" s="48"/>
    </row>
    <row r="874" spans="39:45">
      <c r="AM874" s="48"/>
      <c r="AN874" s="48"/>
      <c r="AO874" s="48"/>
      <c r="AP874" s="48"/>
      <c r="AQ874" s="48"/>
      <c r="AR874" s="48"/>
      <c r="AS874" s="48"/>
    </row>
    <row r="875" spans="39:45">
      <c r="AM875" s="48"/>
      <c r="AN875" s="48"/>
      <c r="AO875" s="48"/>
      <c r="AP875" s="48"/>
      <c r="AQ875" s="48"/>
      <c r="AR875" s="48"/>
      <c r="AS875" s="48"/>
    </row>
    <row r="876" spans="39:45">
      <c r="AM876" s="48"/>
      <c r="AN876" s="48"/>
      <c r="AO876" s="48"/>
      <c r="AP876" s="48"/>
      <c r="AQ876" s="48"/>
      <c r="AR876" s="48"/>
      <c r="AS876" s="48"/>
    </row>
    <row r="877" spans="39:45">
      <c r="AM877" s="48"/>
      <c r="AN877" s="48"/>
      <c r="AO877" s="48"/>
      <c r="AP877" s="48"/>
      <c r="AQ877" s="48"/>
      <c r="AR877" s="48"/>
      <c r="AS877" s="48"/>
    </row>
    <row r="878" spans="39:45">
      <c r="AM878" s="48"/>
      <c r="AN878" s="48"/>
      <c r="AO878" s="48"/>
      <c r="AP878" s="48"/>
      <c r="AQ878" s="48"/>
      <c r="AR878" s="48"/>
      <c r="AS878" s="48"/>
    </row>
    <row r="879" spans="39:45">
      <c r="AM879" s="48"/>
      <c r="AN879" s="48"/>
      <c r="AO879" s="48"/>
      <c r="AP879" s="48"/>
      <c r="AQ879" s="48"/>
      <c r="AR879" s="48"/>
      <c r="AS879" s="48"/>
    </row>
    <row r="880" spans="39:45">
      <c r="AM880" s="48"/>
      <c r="AN880" s="48"/>
      <c r="AO880" s="48"/>
      <c r="AP880" s="48"/>
      <c r="AQ880" s="48"/>
      <c r="AR880" s="48"/>
      <c r="AS880" s="48"/>
    </row>
    <row r="881" spans="39:45">
      <c r="AM881" s="48"/>
      <c r="AN881" s="48"/>
      <c r="AO881" s="48"/>
      <c r="AP881" s="48"/>
      <c r="AQ881" s="48"/>
      <c r="AR881" s="48"/>
      <c r="AS881" s="48"/>
    </row>
    <row r="882" spans="39:45">
      <c r="AM882" s="48"/>
      <c r="AN882" s="48"/>
      <c r="AO882" s="48"/>
      <c r="AP882" s="48"/>
      <c r="AQ882" s="48"/>
      <c r="AR882" s="48"/>
      <c r="AS882" s="48"/>
    </row>
    <row r="883" spans="39:45">
      <c r="AM883" s="48"/>
      <c r="AN883" s="48"/>
      <c r="AO883" s="48"/>
      <c r="AP883" s="48"/>
      <c r="AQ883" s="48"/>
      <c r="AR883" s="48"/>
      <c r="AS883" s="48"/>
    </row>
    <row r="884" spans="39:45">
      <c r="AM884" s="48"/>
      <c r="AN884" s="48"/>
      <c r="AO884" s="48"/>
      <c r="AP884" s="48"/>
      <c r="AQ884" s="48"/>
      <c r="AR884" s="48"/>
      <c r="AS884" s="48"/>
    </row>
    <row r="885" spans="39:45">
      <c r="AM885" s="48"/>
      <c r="AN885" s="48"/>
      <c r="AO885" s="48"/>
      <c r="AP885" s="48"/>
      <c r="AQ885" s="48"/>
      <c r="AR885" s="48"/>
      <c r="AS885" s="48"/>
    </row>
    <row r="886" spans="39:45">
      <c r="AM886" s="48"/>
      <c r="AN886" s="48"/>
      <c r="AO886" s="48"/>
      <c r="AP886" s="48"/>
      <c r="AQ886" s="48"/>
      <c r="AR886" s="48"/>
      <c r="AS886" s="48"/>
    </row>
    <row r="887" spans="39:45">
      <c r="AM887" s="48"/>
      <c r="AN887" s="48"/>
      <c r="AO887" s="48"/>
      <c r="AP887" s="48"/>
      <c r="AQ887" s="48"/>
      <c r="AR887" s="48"/>
      <c r="AS887" s="48"/>
    </row>
    <row r="888" spans="39:45">
      <c r="AM888" s="48"/>
      <c r="AN888" s="48"/>
      <c r="AO888" s="48"/>
      <c r="AP888" s="48"/>
      <c r="AQ888" s="48"/>
      <c r="AR888" s="48"/>
      <c r="AS888" s="48"/>
    </row>
    <row r="889" spans="39:45">
      <c r="AM889" s="48"/>
      <c r="AN889" s="48"/>
      <c r="AO889" s="48"/>
      <c r="AP889" s="48"/>
      <c r="AQ889" s="48"/>
      <c r="AR889" s="48"/>
      <c r="AS889" s="48"/>
    </row>
    <row r="890" spans="39:45">
      <c r="AM890" s="48"/>
      <c r="AN890" s="48"/>
      <c r="AO890" s="48"/>
      <c r="AP890" s="48"/>
      <c r="AQ890" s="48"/>
      <c r="AR890" s="48"/>
      <c r="AS890" s="48"/>
    </row>
    <row r="891" spans="39:45">
      <c r="AM891" s="48"/>
      <c r="AN891" s="48"/>
      <c r="AO891" s="48"/>
      <c r="AP891" s="48"/>
      <c r="AQ891" s="48"/>
      <c r="AR891" s="48"/>
      <c r="AS891" s="48"/>
    </row>
    <row r="892" spans="39:45">
      <c r="AM892" s="48"/>
      <c r="AN892" s="48"/>
      <c r="AO892" s="48"/>
      <c r="AP892" s="48"/>
      <c r="AQ892" s="48"/>
      <c r="AR892" s="48"/>
      <c r="AS892" s="48"/>
    </row>
    <row r="893" spans="39:45">
      <c r="AM893" s="48"/>
      <c r="AN893" s="48"/>
      <c r="AO893" s="48"/>
      <c r="AP893" s="48"/>
      <c r="AQ893" s="48"/>
      <c r="AR893" s="48"/>
      <c r="AS893" s="48"/>
    </row>
    <row r="894" spans="39:45">
      <c r="AM894" s="48"/>
      <c r="AN894" s="48"/>
      <c r="AO894" s="48"/>
      <c r="AP894" s="48"/>
      <c r="AQ894" s="48"/>
      <c r="AR894" s="48"/>
      <c r="AS894" s="48"/>
    </row>
    <row r="895" spans="39:45">
      <c r="AM895" s="48"/>
      <c r="AN895" s="48"/>
      <c r="AO895" s="48"/>
      <c r="AP895" s="48"/>
      <c r="AQ895" s="48"/>
      <c r="AR895" s="48"/>
      <c r="AS895" s="48"/>
    </row>
    <row r="896" spans="39:45">
      <c r="AM896" s="48"/>
      <c r="AN896" s="48"/>
      <c r="AO896" s="48"/>
      <c r="AP896" s="48"/>
      <c r="AQ896" s="48"/>
      <c r="AR896" s="48"/>
      <c r="AS896" s="48"/>
    </row>
    <row r="897" spans="39:45">
      <c r="AM897" s="48"/>
      <c r="AN897" s="48"/>
      <c r="AO897" s="48"/>
      <c r="AP897" s="48"/>
      <c r="AQ897" s="48"/>
      <c r="AR897" s="48"/>
      <c r="AS897" s="48"/>
    </row>
    <row r="898" spans="39:45">
      <c r="AM898" s="48"/>
      <c r="AN898" s="48"/>
      <c r="AO898" s="48"/>
      <c r="AP898" s="48"/>
      <c r="AQ898" s="48"/>
      <c r="AR898" s="48"/>
      <c r="AS898" s="48"/>
    </row>
    <row r="899" spans="39:45">
      <c r="AM899" s="48"/>
      <c r="AN899" s="48"/>
      <c r="AO899" s="48"/>
      <c r="AP899" s="48"/>
      <c r="AQ899" s="48"/>
      <c r="AR899" s="48"/>
      <c r="AS899" s="48"/>
    </row>
    <row r="900" spans="39:45">
      <c r="AM900" s="48"/>
      <c r="AN900" s="48"/>
      <c r="AO900" s="48"/>
      <c r="AP900" s="48"/>
      <c r="AQ900" s="48"/>
      <c r="AR900" s="48"/>
      <c r="AS900" s="48"/>
    </row>
    <row r="901" spans="39:45">
      <c r="AM901" s="48"/>
      <c r="AN901" s="48"/>
      <c r="AO901" s="48"/>
      <c r="AP901" s="48"/>
      <c r="AQ901" s="48"/>
      <c r="AR901" s="48"/>
      <c r="AS901" s="48"/>
    </row>
    <row r="902" spans="39:45">
      <c r="AM902" s="48"/>
      <c r="AN902" s="48"/>
      <c r="AO902" s="48"/>
      <c r="AP902" s="48"/>
      <c r="AQ902" s="48"/>
      <c r="AR902" s="48"/>
      <c r="AS902" s="48"/>
    </row>
    <row r="903" spans="39:45">
      <c r="AM903" s="48"/>
      <c r="AN903" s="48"/>
      <c r="AO903" s="48"/>
      <c r="AP903" s="48"/>
      <c r="AQ903" s="48"/>
      <c r="AR903" s="48"/>
      <c r="AS903" s="48"/>
    </row>
    <row r="904" spans="39:45">
      <c r="AM904" s="48"/>
      <c r="AN904" s="48"/>
      <c r="AO904" s="48"/>
      <c r="AP904" s="48"/>
      <c r="AQ904" s="48"/>
      <c r="AR904" s="48"/>
      <c r="AS904" s="48"/>
    </row>
    <row r="905" spans="39:45">
      <c r="AM905" s="48"/>
      <c r="AN905" s="48"/>
      <c r="AO905" s="48"/>
      <c r="AP905" s="48"/>
      <c r="AQ905" s="48"/>
      <c r="AR905" s="48"/>
      <c r="AS905" s="48"/>
    </row>
    <row r="906" spans="39:45">
      <c r="AM906" s="48"/>
      <c r="AN906" s="48"/>
      <c r="AO906" s="48"/>
      <c r="AP906" s="48"/>
      <c r="AQ906" s="48"/>
      <c r="AR906" s="48"/>
      <c r="AS906" s="48"/>
    </row>
    <row r="907" spans="39:45">
      <c r="AM907" s="48"/>
      <c r="AN907" s="48"/>
      <c r="AO907" s="48"/>
      <c r="AP907" s="48"/>
      <c r="AQ907" s="48"/>
      <c r="AR907" s="48"/>
      <c r="AS907" s="48"/>
    </row>
    <row r="908" spans="39:45">
      <c r="AM908" s="48"/>
      <c r="AN908" s="48"/>
      <c r="AO908" s="48"/>
      <c r="AP908" s="48"/>
      <c r="AQ908" s="48"/>
      <c r="AR908" s="48"/>
      <c r="AS908" s="48"/>
    </row>
    <row r="909" spans="39:45">
      <c r="AM909" s="48"/>
      <c r="AN909" s="48"/>
      <c r="AO909" s="48"/>
      <c r="AP909" s="48"/>
      <c r="AQ909" s="48"/>
      <c r="AR909" s="48"/>
      <c r="AS909" s="48"/>
    </row>
    <row r="910" spans="39:45">
      <c r="AM910" s="48"/>
      <c r="AN910" s="48"/>
      <c r="AO910" s="48"/>
      <c r="AP910" s="48"/>
      <c r="AQ910" s="48"/>
      <c r="AR910" s="48"/>
      <c r="AS910" s="48"/>
    </row>
    <row r="911" spans="39:45">
      <c r="AM911" s="48"/>
      <c r="AN911" s="48"/>
      <c r="AO911" s="48"/>
      <c r="AP911" s="48"/>
      <c r="AQ911" s="48"/>
      <c r="AR911" s="48"/>
      <c r="AS911" s="48"/>
    </row>
    <row r="912" spans="39:45">
      <c r="AM912" s="48"/>
      <c r="AN912" s="48"/>
      <c r="AO912" s="48"/>
      <c r="AP912" s="48"/>
      <c r="AQ912" s="48"/>
      <c r="AR912" s="48"/>
      <c r="AS912" s="48"/>
    </row>
    <row r="913" spans="39:45">
      <c r="AM913" s="48"/>
      <c r="AN913" s="48"/>
      <c r="AO913" s="48"/>
      <c r="AP913" s="48"/>
      <c r="AQ913" s="48"/>
      <c r="AR913" s="48"/>
      <c r="AS913" s="48"/>
    </row>
    <row r="914" spans="39:45">
      <c r="AM914" s="48"/>
      <c r="AN914" s="48"/>
      <c r="AO914" s="48"/>
      <c r="AP914" s="48"/>
      <c r="AQ914" s="48"/>
      <c r="AR914" s="48"/>
      <c r="AS914" s="48"/>
    </row>
    <row r="915" spans="39:45">
      <c r="AM915" s="48"/>
      <c r="AN915" s="48"/>
      <c r="AO915" s="48"/>
      <c r="AP915" s="48"/>
      <c r="AQ915" s="48"/>
      <c r="AR915" s="48"/>
      <c r="AS915" s="48"/>
    </row>
    <row r="916" spans="39:45">
      <c r="AM916" s="48"/>
      <c r="AN916" s="48"/>
      <c r="AO916" s="48"/>
      <c r="AP916" s="48"/>
      <c r="AQ916" s="48"/>
      <c r="AR916" s="48"/>
      <c r="AS916" s="48"/>
    </row>
    <row r="917" spans="39:45">
      <c r="AM917" s="48"/>
      <c r="AN917" s="48"/>
      <c r="AO917" s="48"/>
      <c r="AP917" s="48"/>
      <c r="AQ917" s="48"/>
      <c r="AR917" s="48"/>
      <c r="AS917" s="48"/>
    </row>
    <row r="918" spans="39:45">
      <c r="AM918" s="48"/>
      <c r="AN918" s="48"/>
      <c r="AO918" s="48"/>
      <c r="AP918" s="48"/>
      <c r="AQ918" s="48"/>
      <c r="AR918" s="48"/>
      <c r="AS918" s="48"/>
    </row>
    <row r="919" spans="39:45">
      <c r="AM919" s="48"/>
      <c r="AN919" s="48"/>
      <c r="AO919" s="48"/>
      <c r="AP919" s="48"/>
      <c r="AQ919" s="48"/>
      <c r="AR919" s="48"/>
      <c r="AS919" s="48"/>
    </row>
    <row r="920" spans="39:45">
      <c r="AM920" s="48"/>
      <c r="AN920" s="48"/>
      <c r="AO920" s="48"/>
      <c r="AP920" s="48"/>
      <c r="AQ920" s="48"/>
      <c r="AR920" s="48"/>
      <c r="AS920" s="48"/>
    </row>
    <row r="921" spans="39:45">
      <c r="AM921" s="48"/>
      <c r="AN921" s="48"/>
      <c r="AO921" s="48"/>
      <c r="AP921" s="48"/>
      <c r="AQ921" s="48"/>
      <c r="AR921" s="48"/>
      <c r="AS921" s="48"/>
    </row>
    <row r="922" spans="39:45">
      <c r="AM922" s="48"/>
      <c r="AN922" s="48"/>
      <c r="AO922" s="48"/>
      <c r="AP922" s="48"/>
      <c r="AQ922" s="48"/>
      <c r="AR922" s="48"/>
      <c r="AS922" s="48"/>
    </row>
    <row r="923" spans="39:45">
      <c r="AM923" s="48"/>
      <c r="AN923" s="48"/>
      <c r="AO923" s="48"/>
      <c r="AP923" s="48"/>
      <c r="AQ923" s="48"/>
      <c r="AR923" s="48"/>
      <c r="AS923" s="48"/>
    </row>
    <row r="924" spans="39:45">
      <c r="AM924" s="48"/>
      <c r="AN924" s="48"/>
      <c r="AO924" s="48"/>
      <c r="AP924" s="48"/>
      <c r="AQ924" s="48"/>
      <c r="AR924" s="48"/>
      <c r="AS924" s="48"/>
    </row>
    <row r="925" spans="39:45">
      <c r="AM925" s="48"/>
      <c r="AN925" s="48"/>
      <c r="AO925" s="48"/>
      <c r="AP925" s="48"/>
      <c r="AQ925" s="48"/>
      <c r="AR925" s="48"/>
      <c r="AS925" s="48"/>
    </row>
    <row r="926" spans="39:45">
      <c r="AM926" s="48"/>
      <c r="AN926" s="48"/>
      <c r="AO926" s="48"/>
      <c r="AP926" s="48"/>
      <c r="AQ926" s="48"/>
      <c r="AR926" s="48"/>
      <c r="AS926" s="48"/>
    </row>
    <row r="927" spans="39:45">
      <c r="AM927" s="48"/>
      <c r="AN927" s="48"/>
      <c r="AO927" s="48"/>
      <c r="AP927" s="48"/>
      <c r="AQ927" s="48"/>
      <c r="AR927" s="48"/>
      <c r="AS927" s="48"/>
    </row>
    <row r="928" spans="39:45">
      <c r="AM928" s="48"/>
      <c r="AN928" s="48"/>
      <c r="AO928" s="48"/>
      <c r="AP928" s="48"/>
      <c r="AQ928" s="48"/>
      <c r="AR928" s="48"/>
      <c r="AS928" s="48"/>
    </row>
    <row r="929" spans="39:45">
      <c r="AM929" s="48"/>
      <c r="AN929" s="48"/>
      <c r="AO929" s="48"/>
      <c r="AP929" s="48"/>
      <c r="AQ929" s="48"/>
      <c r="AR929" s="48"/>
      <c r="AS929" s="48"/>
    </row>
    <row r="930" spans="39:45">
      <c r="AM930" s="48"/>
      <c r="AN930" s="48"/>
      <c r="AO930" s="48"/>
      <c r="AP930" s="48"/>
      <c r="AQ930" s="48"/>
      <c r="AR930" s="48"/>
      <c r="AS930" s="48"/>
    </row>
    <row r="931" spans="39:45">
      <c r="AM931" s="48"/>
      <c r="AN931" s="48"/>
      <c r="AO931" s="48"/>
      <c r="AP931" s="48"/>
      <c r="AQ931" s="48"/>
      <c r="AR931" s="48"/>
      <c r="AS931" s="48"/>
    </row>
    <row r="932" spans="39:45">
      <c r="AM932" s="48"/>
      <c r="AN932" s="48"/>
      <c r="AO932" s="48"/>
      <c r="AP932" s="48"/>
      <c r="AQ932" s="48"/>
      <c r="AR932" s="48"/>
      <c r="AS932" s="48"/>
    </row>
    <row r="933" spans="39:45">
      <c r="AM933" s="48"/>
      <c r="AN933" s="48"/>
      <c r="AO933" s="48"/>
      <c r="AP933" s="48"/>
      <c r="AQ933" s="48"/>
      <c r="AR933" s="48"/>
      <c r="AS933" s="48"/>
    </row>
    <row r="934" spans="39:45">
      <c r="AM934" s="48"/>
      <c r="AN934" s="48"/>
      <c r="AO934" s="48"/>
      <c r="AP934" s="48"/>
      <c r="AQ934" s="48"/>
      <c r="AR934" s="48"/>
      <c r="AS934" s="48"/>
    </row>
    <row r="935" spans="39:45">
      <c r="AM935" s="48"/>
      <c r="AN935" s="48"/>
      <c r="AO935" s="48"/>
      <c r="AP935" s="48"/>
      <c r="AQ935" s="48"/>
      <c r="AR935" s="48"/>
      <c r="AS935" s="48"/>
    </row>
    <row r="936" spans="39:45">
      <c r="AM936" s="48"/>
      <c r="AN936" s="48"/>
      <c r="AO936" s="48"/>
      <c r="AP936" s="48"/>
      <c r="AQ936" s="48"/>
      <c r="AR936" s="48"/>
      <c r="AS936" s="48"/>
    </row>
    <row r="937" spans="39:45">
      <c r="AM937" s="48"/>
      <c r="AN937" s="48"/>
      <c r="AO937" s="48"/>
      <c r="AP937" s="48"/>
      <c r="AQ937" s="48"/>
      <c r="AR937" s="48"/>
      <c r="AS937" s="48"/>
    </row>
    <row r="938" spans="39:45">
      <c r="AM938" s="48"/>
      <c r="AN938" s="48"/>
      <c r="AO938" s="48"/>
      <c r="AP938" s="48"/>
      <c r="AQ938" s="48"/>
      <c r="AR938" s="48"/>
      <c r="AS938" s="48"/>
    </row>
    <row r="939" spans="39:45">
      <c r="AM939" s="48"/>
      <c r="AN939" s="48"/>
      <c r="AO939" s="48"/>
      <c r="AP939" s="48"/>
      <c r="AQ939" s="48"/>
      <c r="AR939" s="48"/>
      <c r="AS939" s="48"/>
    </row>
    <row r="940" spans="39:45">
      <c r="AM940" s="48"/>
      <c r="AN940" s="48"/>
      <c r="AO940" s="48"/>
      <c r="AP940" s="48"/>
      <c r="AQ940" s="48"/>
      <c r="AR940" s="48"/>
      <c r="AS940" s="48"/>
    </row>
    <row r="941" spans="39:45">
      <c r="AM941" s="48"/>
      <c r="AN941" s="48"/>
      <c r="AO941" s="48"/>
      <c r="AP941" s="48"/>
      <c r="AQ941" s="48"/>
      <c r="AR941" s="48"/>
      <c r="AS941" s="48"/>
    </row>
    <row r="942" spans="39:45">
      <c r="AM942" s="48"/>
      <c r="AN942" s="48"/>
      <c r="AO942" s="48"/>
      <c r="AP942" s="48"/>
      <c r="AQ942" s="48"/>
      <c r="AR942" s="48"/>
      <c r="AS942" s="48"/>
    </row>
    <row r="943" spans="39:45">
      <c r="AM943" s="48"/>
      <c r="AN943" s="48"/>
      <c r="AO943" s="48"/>
      <c r="AP943" s="48"/>
      <c r="AQ943" s="48"/>
      <c r="AR943" s="48"/>
      <c r="AS943" s="48"/>
    </row>
    <row r="944" spans="39:45">
      <c r="AM944" s="48"/>
      <c r="AN944" s="48"/>
      <c r="AO944" s="48"/>
      <c r="AP944" s="48"/>
      <c r="AQ944" s="48"/>
      <c r="AR944" s="48"/>
      <c r="AS944" s="48"/>
    </row>
    <row r="945" spans="39:45">
      <c r="AM945" s="48"/>
      <c r="AN945" s="48"/>
      <c r="AO945" s="48"/>
      <c r="AP945" s="48"/>
      <c r="AQ945" s="48"/>
      <c r="AR945" s="48"/>
      <c r="AS945" s="48"/>
    </row>
    <row r="946" spans="39:45">
      <c r="AM946" s="48"/>
      <c r="AN946" s="48"/>
      <c r="AO946" s="48"/>
      <c r="AP946" s="48"/>
      <c r="AQ946" s="48"/>
      <c r="AR946" s="48"/>
      <c r="AS946" s="48"/>
    </row>
    <row r="947" spans="39:45">
      <c r="AM947" s="48"/>
      <c r="AN947" s="48"/>
      <c r="AO947" s="48"/>
      <c r="AP947" s="48"/>
      <c r="AQ947" s="48"/>
      <c r="AR947" s="48"/>
      <c r="AS947" s="48"/>
    </row>
    <row r="948" spans="39:45">
      <c r="AM948" s="48"/>
      <c r="AN948" s="48"/>
      <c r="AO948" s="48"/>
      <c r="AP948" s="48"/>
      <c r="AQ948" s="48"/>
      <c r="AR948" s="48"/>
      <c r="AS948" s="48"/>
    </row>
    <row r="949" spans="39:45">
      <c r="AM949" s="48"/>
      <c r="AN949" s="48"/>
      <c r="AO949" s="48"/>
      <c r="AP949" s="48"/>
      <c r="AQ949" s="48"/>
      <c r="AR949" s="48"/>
      <c r="AS949" s="48"/>
    </row>
    <row r="950" spans="39:45">
      <c r="AM950" s="48"/>
      <c r="AN950" s="48"/>
      <c r="AO950" s="48"/>
      <c r="AP950" s="48"/>
      <c r="AQ950" s="48"/>
      <c r="AR950" s="48"/>
      <c r="AS950" s="48"/>
    </row>
    <row r="951" spans="39:45">
      <c r="AM951" s="48"/>
      <c r="AN951" s="48"/>
      <c r="AO951" s="48"/>
      <c r="AP951" s="48"/>
      <c r="AQ951" s="48"/>
      <c r="AR951" s="48"/>
      <c r="AS951" s="48"/>
    </row>
    <row r="952" spans="39:45">
      <c r="AM952" s="48"/>
      <c r="AN952" s="48"/>
      <c r="AO952" s="48"/>
      <c r="AP952" s="48"/>
      <c r="AQ952" s="48"/>
      <c r="AR952" s="48"/>
      <c r="AS952" s="48"/>
    </row>
    <row r="953" spans="39:45">
      <c r="AM953" s="48"/>
      <c r="AN953" s="48"/>
      <c r="AO953" s="48"/>
      <c r="AP953" s="48"/>
      <c r="AQ953" s="48"/>
      <c r="AR953" s="48"/>
      <c r="AS953" s="48"/>
    </row>
    <row r="954" spans="39:45">
      <c r="AM954" s="48"/>
      <c r="AN954" s="48"/>
      <c r="AO954" s="48"/>
      <c r="AP954" s="48"/>
      <c r="AQ954" s="48"/>
      <c r="AR954" s="48"/>
      <c r="AS954" s="48"/>
    </row>
    <row r="955" spans="39:45">
      <c r="AM955" s="48"/>
      <c r="AN955" s="48"/>
      <c r="AO955" s="48"/>
      <c r="AP955" s="48"/>
      <c r="AQ955" s="48"/>
      <c r="AR955" s="48"/>
      <c r="AS955" s="48"/>
    </row>
    <row r="956" spans="39:45">
      <c r="AM956" s="48"/>
      <c r="AN956" s="48"/>
      <c r="AO956" s="48"/>
      <c r="AP956" s="48"/>
      <c r="AQ956" s="48"/>
      <c r="AR956" s="48"/>
      <c r="AS956" s="48"/>
    </row>
    <row r="957" spans="39:45">
      <c r="AM957" s="48"/>
      <c r="AN957" s="48"/>
      <c r="AO957" s="48"/>
      <c r="AP957" s="48"/>
      <c r="AQ957" s="48"/>
      <c r="AR957" s="48"/>
      <c r="AS957" s="48"/>
    </row>
    <row r="958" spans="39:45">
      <c r="AM958" s="48"/>
      <c r="AN958" s="48"/>
      <c r="AO958" s="48"/>
      <c r="AP958" s="48"/>
      <c r="AQ958" s="48"/>
      <c r="AR958" s="48"/>
      <c r="AS958" s="48"/>
    </row>
    <row r="959" spans="39:45">
      <c r="AM959" s="48"/>
      <c r="AN959" s="48"/>
      <c r="AO959" s="48"/>
      <c r="AP959" s="48"/>
      <c r="AQ959" s="48"/>
      <c r="AR959" s="48"/>
      <c r="AS959" s="48"/>
    </row>
    <row r="960" spans="39:45">
      <c r="AM960" s="48"/>
      <c r="AN960" s="48"/>
      <c r="AO960" s="48"/>
      <c r="AP960" s="48"/>
      <c r="AQ960" s="48"/>
      <c r="AR960" s="48"/>
      <c r="AS960" s="48"/>
    </row>
    <row r="961" spans="39:45">
      <c r="AM961" s="48"/>
      <c r="AN961" s="48"/>
      <c r="AO961" s="48"/>
      <c r="AP961" s="48"/>
      <c r="AQ961" s="48"/>
      <c r="AR961" s="48"/>
      <c r="AS961" s="48"/>
    </row>
    <row r="962" spans="39:45">
      <c r="AM962" s="48"/>
      <c r="AN962" s="48"/>
      <c r="AO962" s="48"/>
      <c r="AP962" s="48"/>
      <c r="AQ962" s="48"/>
      <c r="AR962" s="48"/>
      <c r="AS962" s="48"/>
    </row>
    <row r="963" spans="39:45">
      <c r="AM963" s="48"/>
      <c r="AN963" s="48"/>
      <c r="AO963" s="48"/>
      <c r="AP963" s="48"/>
      <c r="AQ963" s="48"/>
      <c r="AR963" s="48"/>
      <c r="AS963" s="48"/>
    </row>
    <row r="964" spans="39:45">
      <c r="AM964" s="48"/>
      <c r="AN964" s="48"/>
      <c r="AO964" s="48"/>
      <c r="AP964" s="48"/>
      <c r="AQ964" s="48"/>
      <c r="AR964" s="48"/>
      <c r="AS964" s="48"/>
    </row>
    <row r="965" spans="39:45">
      <c r="AM965" s="48"/>
      <c r="AN965" s="48"/>
      <c r="AO965" s="48"/>
      <c r="AP965" s="48"/>
      <c r="AQ965" s="48"/>
      <c r="AR965" s="48"/>
      <c r="AS965" s="48"/>
    </row>
    <row r="966" spans="39:45">
      <c r="AM966" s="48"/>
      <c r="AN966" s="48"/>
      <c r="AO966" s="48"/>
      <c r="AP966" s="48"/>
      <c r="AQ966" s="48"/>
      <c r="AR966" s="48"/>
      <c r="AS966" s="48"/>
    </row>
    <row r="967" spans="39:45">
      <c r="AM967" s="48"/>
      <c r="AN967" s="48"/>
      <c r="AO967" s="48"/>
      <c r="AP967" s="48"/>
      <c r="AQ967" s="48"/>
      <c r="AR967" s="48"/>
      <c r="AS967" s="48"/>
    </row>
    <row r="968" spans="39:45">
      <c r="AM968" s="48"/>
      <c r="AN968" s="48"/>
      <c r="AO968" s="48"/>
      <c r="AP968" s="48"/>
      <c r="AQ968" s="48"/>
      <c r="AR968" s="48"/>
      <c r="AS968" s="48"/>
    </row>
    <row r="969" spans="39:45">
      <c r="AM969" s="48"/>
      <c r="AN969" s="48"/>
      <c r="AO969" s="48"/>
      <c r="AP969" s="48"/>
      <c r="AQ969" s="48"/>
      <c r="AR969" s="48"/>
      <c r="AS969" s="48"/>
    </row>
    <row r="970" spans="39:45">
      <c r="AM970" s="48"/>
      <c r="AN970" s="48"/>
      <c r="AO970" s="48"/>
      <c r="AP970" s="48"/>
      <c r="AQ970" s="48"/>
      <c r="AR970" s="48"/>
      <c r="AS970" s="48"/>
    </row>
    <row r="971" spans="39:45">
      <c r="AM971" s="48"/>
      <c r="AN971" s="48"/>
      <c r="AO971" s="48"/>
      <c r="AP971" s="48"/>
      <c r="AQ971" s="48"/>
      <c r="AR971" s="48"/>
      <c r="AS971" s="48"/>
    </row>
    <row r="972" spans="39:45">
      <c r="AM972" s="48"/>
      <c r="AN972" s="48"/>
      <c r="AO972" s="48"/>
      <c r="AP972" s="48"/>
      <c r="AQ972" s="48"/>
      <c r="AR972" s="48"/>
      <c r="AS972" s="48"/>
    </row>
    <row r="973" spans="39:45">
      <c r="AM973" s="48"/>
      <c r="AN973" s="48"/>
      <c r="AO973" s="48"/>
      <c r="AP973" s="48"/>
      <c r="AQ973" s="48"/>
      <c r="AR973" s="48"/>
      <c r="AS973" s="48"/>
    </row>
    <row r="974" spans="39:45">
      <c r="AM974" s="48"/>
      <c r="AN974" s="48"/>
      <c r="AO974" s="48"/>
      <c r="AP974" s="48"/>
      <c r="AQ974" s="48"/>
      <c r="AR974" s="48"/>
      <c r="AS974" s="48"/>
    </row>
    <row r="975" spans="39:45">
      <c r="AM975" s="48"/>
      <c r="AN975" s="48"/>
      <c r="AO975" s="48"/>
      <c r="AP975" s="48"/>
      <c r="AQ975" s="48"/>
      <c r="AR975" s="48"/>
      <c r="AS975" s="48"/>
    </row>
    <row r="976" spans="39:45">
      <c r="AM976" s="48"/>
      <c r="AN976" s="48"/>
      <c r="AO976" s="48"/>
      <c r="AP976" s="48"/>
      <c r="AQ976" s="48"/>
      <c r="AR976" s="48"/>
      <c r="AS976" s="48"/>
    </row>
    <row r="977" spans="39:45">
      <c r="AM977" s="48"/>
      <c r="AN977" s="48"/>
      <c r="AO977" s="48"/>
      <c r="AP977" s="48"/>
      <c r="AQ977" s="48"/>
      <c r="AR977" s="48"/>
      <c r="AS977" s="48"/>
    </row>
    <row r="978" spans="39:45">
      <c r="AM978" s="48"/>
      <c r="AN978" s="48"/>
      <c r="AO978" s="48"/>
      <c r="AP978" s="48"/>
      <c r="AQ978" s="48"/>
      <c r="AR978" s="48"/>
      <c r="AS978" s="48"/>
    </row>
    <row r="979" spans="39:45">
      <c r="AM979" s="48"/>
      <c r="AN979" s="48"/>
      <c r="AO979" s="48"/>
      <c r="AP979" s="48"/>
      <c r="AQ979" s="48"/>
      <c r="AR979" s="48"/>
      <c r="AS979" s="48"/>
    </row>
    <row r="980" spans="39:45">
      <c r="AM980" s="48"/>
      <c r="AN980" s="48"/>
      <c r="AO980" s="48"/>
      <c r="AP980" s="48"/>
      <c r="AQ980" s="48"/>
      <c r="AR980" s="48"/>
      <c r="AS980" s="48"/>
    </row>
    <row r="981" spans="39:45">
      <c r="AM981" s="48"/>
      <c r="AN981" s="48"/>
      <c r="AO981" s="48"/>
      <c r="AP981" s="48"/>
      <c r="AQ981" s="48"/>
      <c r="AR981" s="48"/>
      <c r="AS981" s="48"/>
    </row>
    <row r="982" spans="39:45">
      <c r="AM982" s="48"/>
      <c r="AN982" s="48"/>
      <c r="AO982" s="48"/>
      <c r="AP982" s="48"/>
      <c r="AQ982" s="48"/>
      <c r="AR982" s="48"/>
      <c r="AS982" s="48"/>
    </row>
    <row r="983" spans="39:45">
      <c r="AM983" s="48"/>
      <c r="AN983" s="48"/>
      <c r="AO983" s="48"/>
      <c r="AP983" s="48"/>
      <c r="AQ983" s="48"/>
      <c r="AR983" s="48"/>
      <c r="AS983" s="48"/>
    </row>
    <row r="984" spans="39:45">
      <c r="AM984" s="48"/>
      <c r="AN984" s="48"/>
      <c r="AO984" s="48"/>
      <c r="AP984" s="48"/>
      <c r="AQ984" s="48"/>
      <c r="AR984" s="48"/>
      <c r="AS984" s="48"/>
    </row>
    <row r="985" spans="39:45">
      <c r="AM985" s="48"/>
      <c r="AN985" s="48"/>
      <c r="AO985" s="48"/>
      <c r="AP985" s="48"/>
      <c r="AQ985" s="48"/>
      <c r="AR985" s="48"/>
      <c r="AS985" s="48"/>
    </row>
    <row r="986" spans="39:45">
      <c r="AM986" s="48"/>
      <c r="AN986" s="48"/>
      <c r="AO986" s="48"/>
      <c r="AP986" s="48"/>
      <c r="AQ986" s="48"/>
      <c r="AR986" s="48"/>
      <c r="AS986" s="48"/>
    </row>
    <row r="987" spans="39:45">
      <c r="AM987" s="48"/>
      <c r="AN987" s="48"/>
      <c r="AO987" s="48"/>
      <c r="AP987" s="48"/>
      <c r="AQ987" s="48"/>
      <c r="AR987" s="48"/>
      <c r="AS987" s="48"/>
    </row>
    <row r="988" spans="39:45">
      <c r="AM988" s="48"/>
      <c r="AN988" s="48"/>
      <c r="AO988" s="48"/>
      <c r="AP988" s="48"/>
      <c r="AQ988" s="48"/>
      <c r="AR988" s="48"/>
      <c r="AS988" s="48"/>
    </row>
    <row r="989" spans="39:45">
      <c r="AM989" s="48"/>
      <c r="AN989" s="48"/>
      <c r="AO989" s="48"/>
      <c r="AP989" s="48"/>
      <c r="AQ989" s="48"/>
      <c r="AR989" s="48"/>
      <c r="AS989" s="48"/>
    </row>
    <row r="990" spans="39:45">
      <c r="AM990" s="48"/>
      <c r="AN990" s="48"/>
      <c r="AO990" s="48"/>
      <c r="AP990" s="48"/>
      <c r="AQ990" s="48"/>
      <c r="AR990" s="48"/>
      <c r="AS990" s="48"/>
    </row>
    <row r="991" spans="39:45">
      <c r="AM991" s="48"/>
      <c r="AN991" s="48"/>
      <c r="AO991" s="48"/>
      <c r="AP991" s="48"/>
      <c r="AQ991" s="48"/>
      <c r="AR991" s="48"/>
      <c r="AS991" s="48"/>
    </row>
    <row r="992" spans="39:45">
      <c r="AM992" s="48"/>
      <c r="AN992" s="48"/>
      <c r="AO992" s="48"/>
      <c r="AP992" s="48"/>
      <c r="AQ992" s="48"/>
      <c r="AR992" s="48"/>
      <c r="AS992" s="48"/>
    </row>
    <row r="993" spans="39:45">
      <c r="AM993" s="48"/>
      <c r="AN993" s="48"/>
      <c r="AO993" s="48"/>
      <c r="AP993" s="48"/>
      <c r="AQ993" s="48"/>
      <c r="AR993" s="48"/>
      <c r="AS993" s="48"/>
    </row>
    <row r="994" spans="39:45">
      <c r="AM994" s="48"/>
      <c r="AN994" s="48"/>
      <c r="AO994" s="48"/>
      <c r="AP994" s="48"/>
      <c r="AQ994" s="48"/>
      <c r="AR994" s="48"/>
      <c r="AS994" s="48"/>
    </row>
    <row r="995" spans="39:45">
      <c r="AM995" s="48"/>
      <c r="AN995" s="48"/>
      <c r="AO995" s="48"/>
      <c r="AP995" s="48"/>
      <c r="AQ995" s="48"/>
      <c r="AR995" s="48"/>
      <c r="AS995" s="48"/>
    </row>
    <row r="996" spans="39:45">
      <c r="AM996" s="48"/>
      <c r="AN996" s="48"/>
      <c r="AO996" s="48"/>
      <c r="AP996" s="48"/>
      <c r="AQ996" s="48"/>
      <c r="AR996" s="48"/>
      <c r="AS996" s="48"/>
    </row>
    <row r="997" spans="39:45">
      <c r="AM997" s="48"/>
      <c r="AN997" s="48"/>
      <c r="AO997" s="48"/>
      <c r="AP997" s="48"/>
      <c r="AQ997" s="48"/>
      <c r="AR997" s="48"/>
      <c r="AS997" s="48"/>
    </row>
    <row r="998" spans="39:45">
      <c r="AM998" s="48"/>
      <c r="AN998" s="48"/>
      <c r="AO998" s="48"/>
      <c r="AP998" s="48"/>
      <c r="AQ998" s="48"/>
      <c r="AR998" s="48"/>
      <c r="AS998" s="48"/>
    </row>
    <row r="999" spans="39:45">
      <c r="AM999" s="48"/>
      <c r="AN999" s="48"/>
      <c r="AO999" s="48"/>
      <c r="AP999" s="48"/>
      <c r="AQ999" s="48"/>
      <c r="AR999" s="48"/>
      <c r="AS999" s="48"/>
    </row>
    <row r="1000" spans="39:45">
      <c r="AM1000" s="48"/>
      <c r="AN1000" s="48"/>
      <c r="AO1000" s="48"/>
      <c r="AP1000" s="48"/>
      <c r="AQ1000" s="48"/>
      <c r="AR1000" s="48"/>
      <c r="AS1000" s="48"/>
    </row>
  </sheetData>
  <dataConsolidate/>
  <conditionalFormatting sqref="L6:L1048576">
    <cfRule type="dataBar" priority="26">
      <dataBar>
        <cfvo type="min"/>
        <cfvo type="max"/>
        <color rgb="FFAABFD2"/>
      </dataBar>
      <extLst>
        <ext xmlns:x14="http://schemas.microsoft.com/office/spreadsheetml/2009/9/main" uri="{B025F937-C7B1-47D3-B67F-A62EFF666E3E}">
          <x14:id>{2FB251F6-B7D0-4557-AD5D-E1061FA3BD06}</x14:id>
        </ext>
      </extLst>
    </cfRule>
  </conditionalFormatting>
  <conditionalFormatting sqref="L42:L1048576">
    <cfRule type="dataBar" priority="25">
      <dataBar>
        <cfvo type="min"/>
        <cfvo type="max"/>
        <color rgb="FFAABFD2"/>
      </dataBar>
      <extLst>
        <ext xmlns:x14="http://schemas.microsoft.com/office/spreadsheetml/2009/9/main" uri="{B025F937-C7B1-47D3-B67F-A62EFF666E3E}">
          <x14:id>{9F4D7B13-ACDB-43F7-B55C-5389681F96F2}</x14:id>
        </ext>
      </extLst>
    </cfRule>
  </conditionalFormatting>
  <conditionalFormatting sqref="L42:L1048576">
    <cfRule type="dataBar" priority="24">
      <dataBar>
        <cfvo type="min"/>
        <cfvo type="max"/>
        <color rgb="FFAABFD2"/>
      </dataBar>
      <extLst>
        <ext xmlns:x14="http://schemas.microsoft.com/office/spreadsheetml/2009/9/main" uri="{B025F937-C7B1-47D3-B67F-A62EFF666E3E}">
          <x14:id>{03011130-DC2C-4E66-B68D-6AEFD5EA777B}</x14:id>
        </ext>
      </extLst>
    </cfRule>
  </conditionalFormatting>
  <conditionalFormatting pivot="1" sqref="M6:M41">
    <cfRule type="dataBar" priority="23">
      <dataBar>
        <cfvo type="min"/>
        <cfvo type="max"/>
        <color rgb="FFAABFD2"/>
      </dataBar>
      <extLst>
        <ext xmlns:x14="http://schemas.microsoft.com/office/spreadsheetml/2009/9/main" uri="{B025F937-C7B1-47D3-B67F-A62EFF666E3E}">
          <x14:id>{587ACEBD-4BD0-4C6A-86A3-25A22BFA76F1}</x14:id>
        </ext>
      </extLst>
    </cfRule>
  </conditionalFormatting>
  <conditionalFormatting sqref="Q5:CO5">
    <cfRule type="containsText" dxfId="396" priority="14" operator="containsText" text="S">
      <formula>NOT(ISERROR(SEARCH("S",Q5)))</formula>
    </cfRule>
  </conditionalFormatting>
  <conditionalFormatting sqref="Q6:AR41">
    <cfRule type="expression" dxfId="395" priority="15">
      <formula>AND(Q$4&gt;=start_date,Q$4&lt;=start_date+(Progress*(due_date-start_date+1)-1))*1</formula>
    </cfRule>
    <cfRule type="expression" dxfId="394" priority="16">
      <formula>AND(Q$4&gt;=$I6,Q$4&lt;=$K6)*1</formula>
    </cfRule>
    <cfRule type="expression" dxfId="393" priority="17" stopIfTrue="1">
      <formula>AND(WEEKDAY(Q$4,2)&gt;5,$C6&lt;&gt;"")</formula>
    </cfRule>
  </conditionalFormatting>
  <conditionalFormatting sqref="L6:L41">
    <cfRule type="dataBar" priority="1">
      <dataBar>
        <cfvo type="min"/>
        <cfvo type="max"/>
        <color theme="6" tint="0.39997558519241921"/>
      </dataBar>
      <extLst>
        <ext xmlns:x14="http://schemas.microsoft.com/office/spreadsheetml/2009/9/main" uri="{B025F937-C7B1-47D3-B67F-A62EFF666E3E}">
          <x14:id>{08D5E945-9FD1-41CF-B93E-45C165B5770E}</x14:id>
        </ext>
      </extLst>
    </cfRule>
  </conditionalFormatting>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75" r:id="rId5" name="Scroll Bar 3">
              <controlPr defaultSize="0" autoPict="0">
                <anchor moveWithCells="1">
                  <from>
                    <xdr:col>16</xdr:col>
                    <xdr:colOff>0</xdr:colOff>
                    <xdr:row>0</xdr:row>
                    <xdr:rowOff>177800</xdr:rowOff>
                  </from>
                  <to>
                    <xdr:col>43</xdr:col>
                    <xdr:colOff>292100</xdr:colOff>
                    <xdr:row>0</xdr:row>
                    <xdr:rowOff>444500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2FB251F6-B7D0-4557-AD5D-E1061FA3BD06}">
            <x14:dataBar minLength="0" maxLength="100" gradient="0">
              <x14:cfvo type="autoMin"/>
              <x14:cfvo type="autoMax"/>
              <x14:negativeFillColor rgb="FFFF0000"/>
              <x14:axisColor rgb="FF000000"/>
            </x14:dataBar>
          </x14:cfRule>
          <xm:sqref>L6:L1048576</xm:sqref>
        </x14:conditionalFormatting>
        <x14:conditionalFormatting xmlns:xm="http://schemas.microsoft.com/office/excel/2006/main">
          <x14:cfRule type="dataBar" id="{9F4D7B13-ACDB-43F7-B55C-5389681F96F2}">
            <x14:dataBar minLength="0" maxLength="100" gradient="0">
              <x14:cfvo type="autoMin"/>
              <x14:cfvo type="autoMax"/>
              <x14:negativeFillColor rgb="FFFF0000"/>
              <x14:axisColor rgb="FF000000"/>
            </x14:dataBar>
          </x14:cfRule>
          <xm:sqref>L42:L1048576</xm:sqref>
        </x14:conditionalFormatting>
        <x14:conditionalFormatting xmlns:xm="http://schemas.microsoft.com/office/excel/2006/main">
          <x14:cfRule type="dataBar" id="{03011130-DC2C-4E66-B68D-6AEFD5EA777B}">
            <x14:dataBar minLength="0" maxLength="100" gradient="0">
              <x14:cfvo type="autoMin"/>
              <x14:cfvo type="autoMax"/>
              <x14:negativeFillColor rgb="FFFF0000"/>
              <x14:axisColor rgb="FF000000"/>
            </x14:dataBar>
          </x14:cfRule>
          <xm:sqref>L42:L1048576</xm:sqref>
        </x14:conditionalFormatting>
        <x14:conditionalFormatting xmlns:xm="http://schemas.microsoft.com/office/excel/2006/main" pivot="1">
          <x14:cfRule type="dataBar" id="{587ACEBD-4BD0-4C6A-86A3-25A22BFA76F1}">
            <x14:dataBar minLength="0" maxLength="100" gradient="0">
              <x14:cfvo type="autoMin"/>
              <x14:cfvo type="autoMax"/>
              <x14:negativeFillColor rgb="FFFF0000"/>
              <x14:axisColor rgb="FF000000"/>
            </x14:dataBar>
          </x14:cfRule>
          <xm:sqref>M6:M41</xm:sqref>
        </x14:conditionalFormatting>
        <x14:conditionalFormatting xmlns:xm="http://schemas.microsoft.com/office/excel/2006/main">
          <x14:cfRule type="dataBar" id="{08D5E945-9FD1-41CF-B93E-45C165B5770E}">
            <x14:dataBar gradient="0">
              <x14:cfvo type="min"/>
              <x14:cfvo type="max"/>
              <x14:negativeFillColor rgb="FFFF0000"/>
              <x14:axisColor rgb="FF000000"/>
            </x14:dataBar>
          </x14:cfRule>
          <xm:sqref>L6:L41</xm:sqref>
        </x14:conditionalFormatting>
        <x14:conditionalFormatting xmlns:xm="http://schemas.microsoft.com/office/excel/2006/main">
          <x14:cfRule type="expression" priority="27" id="{989EDFF3-B873-4DF8-94F9-FA972F1588F4}">
            <xm:f>Q$4='Formulae for the dashboard'!$AA$2</xm:f>
            <x14:dxf>
              <border>
                <right style="thin">
                  <color auto="1"/>
                </right>
                <vertical/>
                <horizontal/>
              </border>
            </x14:dxf>
          </x14:cfRule>
          <xm:sqref>Q6:AR41</xm:sqref>
        </x14:conditionalFormatting>
        <x14:conditionalFormatting xmlns:xm="http://schemas.microsoft.com/office/excel/2006/main">
          <x14:cfRule type="expression" priority="3" id="{EAF3C45E-9AEB-44B1-BB9C-1537E4212DAF}">
            <xm:f>Q$4='Formulae for the dashboard'!$AA$2</xm:f>
            <x14:dxf>
              <fill>
                <patternFill>
                  <bgColor theme="2" tint="-0.24994659260841701"/>
                </patternFill>
              </fill>
            </x14:dxf>
          </x14:cfRule>
          <xm:sqref>Q4:AR4</xm:sqref>
        </x14:conditionalFormatting>
        <x14:conditionalFormatting xmlns:xm="http://schemas.microsoft.com/office/excel/2006/main">
          <x14:cfRule type="expression" priority="2" id="{81BFDE4E-8D1E-40B7-A5C9-40572C6D652C}">
            <xm:f>Q$4='Formulae for the dashboard'!$AA$2</xm:f>
            <x14:dxf>
              <fill>
                <patternFill>
                  <bgColor theme="2" tint="-0.24994659260841701"/>
                </patternFill>
              </fill>
            </x14:dxf>
          </x14:cfRule>
          <xm:sqref>Q5:AR5</xm:sqref>
        </x14:conditionalFormatting>
      </x14:conditionalFormattings>
    </ext>
    <ext xmlns:x14="http://schemas.microsoft.com/office/spreadsheetml/2009/9/main" uri="{A8765BA9-456A-4dab-B4F3-ACF838C121DE}">
      <x14:slicerList>
        <x14:slicer r:id="rId6"/>
      </x14:slicerList>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A1:US34"/>
  <sheetViews>
    <sheetView showGridLines="0" zoomScaleNormal="100" workbookViewId="0">
      <pane xSplit="1" ySplit="1" topLeftCell="B2" activePane="bottomRight" state="frozen"/>
      <selection pane="topRight" activeCell="B1" sqref="B1"/>
      <selection pane="bottomLeft" activeCell="A2" sqref="A2"/>
      <selection pane="bottomRight"/>
    </sheetView>
  </sheetViews>
  <sheetFormatPr baseColWidth="10" defaultColWidth="9.1640625" defaultRowHeight="14" outlineLevelRow="1"/>
  <cols>
    <col min="1" max="1" width="1.6640625" style="27" customWidth="1"/>
    <col min="2" max="2" width="21.33203125" style="38" customWidth="1"/>
    <col min="3" max="3" width="29.6640625" style="38" customWidth="1"/>
    <col min="4" max="4" width="17.5" style="38" customWidth="1"/>
    <col min="5" max="5" width="31.6640625" style="38" customWidth="1"/>
    <col min="6" max="6" width="23" style="38" customWidth="1"/>
    <col min="7" max="8" width="18.1640625" style="38" customWidth="1"/>
    <col min="9" max="9" width="13.5" style="38" customWidth="1"/>
    <col min="10" max="10" width="18.1640625" style="38" customWidth="1"/>
    <col min="11" max="11" width="19.6640625" style="38" customWidth="1"/>
    <col min="12" max="12" width="17" style="83" customWidth="1"/>
    <col min="13" max="13" width="15.83203125" style="38" customWidth="1"/>
    <col min="14" max="14" width="13.6640625" style="38" customWidth="1"/>
    <col min="15" max="15" width="15.6640625" style="38" customWidth="1"/>
    <col min="16" max="16" width="16.83203125" style="38" customWidth="1"/>
    <col min="17" max="17" width="32.1640625" style="38" customWidth="1"/>
    <col min="18" max="18" width="3" style="38" customWidth="1"/>
    <col min="19" max="49" width="5.5" style="38" customWidth="1"/>
    <col min="50" max="16384" width="9.1640625" style="38"/>
  </cols>
  <sheetData>
    <row r="1" spans="1:565" s="22" customFormat="1" ht="51.75" customHeight="1">
      <c r="A1" s="54"/>
      <c r="B1" s="55"/>
      <c r="C1" s="121" t="s">
        <v>129</v>
      </c>
      <c r="D1" s="84"/>
      <c r="E1" s="84"/>
      <c r="F1" s="84"/>
    </row>
    <row r="2" spans="1:565" s="23" customFormat="1" ht="21.75" customHeight="1">
      <c r="A2" s="57"/>
      <c r="B2" s="95" t="s">
        <v>0</v>
      </c>
      <c r="C2" s="58" t="s">
        <v>128</v>
      </c>
      <c r="D2" s="59" t="s">
        <v>132</v>
      </c>
      <c r="E2" s="60"/>
      <c r="F2" s="61" t="s">
        <v>133</v>
      </c>
      <c r="G2" s="62"/>
      <c r="H2" s="62"/>
      <c r="I2" s="62"/>
      <c r="J2" s="62"/>
      <c r="K2" s="62"/>
      <c r="L2" s="62"/>
      <c r="M2" s="62"/>
      <c r="N2" s="63"/>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c r="NY2" s="64"/>
      <c r="NZ2" s="64"/>
      <c r="OA2" s="64"/>
      <c r="OB2" s="64"/>
      <c r="OC2" s="64"/>
      <c r="OD2" s="64"/>
      <c r="OE2" s="64"/>
      <c r="OF2" s="64"/>
      <c r="OG2" s="64"/>
      <c r="OH2" s="64"/>
      <c r="OI2" s="64"/>
      <c r="OJ2" s="64"/>
      <c r="OK2" s="64"/>
      <c r="OL2" s="64"/>
      <c r="OM2" s="64"/>
      <c r="ON2" s="64"/>
      <c r="OO2" s="64"/>
      <c r="OP2" s="64"/>
      <c r="OQ2" s="64"/>
      <c r="OR2" s="64"/>
      <c r="OS2" s="64"/>
      <c r="OT2" s="64"/>
      <c r="OU2" s="64"/>
      <c r="OV2" s="64"/>
      <c r="OW2" s="64"/>
      <c r="OX2" s="64"/>
      <c r="OY2" s="64"/>
      <c r="OZ2" s="64"/>
      <c r="PA2" s="64"/>
      <c r="PB2" s="64"/>
      <c r="PC2" s="64"/>
      <c r="PD2" s="64"/>
      <c r="PE2" s="64"/>
      <c r="PF2" s="64"/>
      <c r="PG2" s="64"/>
      <c r="PH2" s="64"/>
      <c r="PI2" s="64"/>
      <c r="PJ2" s="64"/>
      <c r="PK2" s="64"/>
      <c r="PL2" s="64"/>
      <c r="PM2" s="64"/>
      <c r="PN2" s="64"/>
      <c r="PO2" s="64"/>
      <c r="PP2" s="64"/>
      <c r="PQ2" s="64"/>
      <c r="PR2" s="64"/>
      <c r="PS2" s="64"/>
      <c r="PT2" s="64"/>
      <c r="PU2" s="64"/>
      <c r="PV2" s="64"/>
      <c r="PW2" s="64"/>
      <c r="PX2" s="64"/>
      <c r="PY2" s="64"/>
      <c r="PZ2" s="64"/>
      <c r="QA2" s="64"/>
      <c r="QB2" s="64"/>
      <c r="QC2" s="64"/>
      <c r="QD2" s="64"/>
      <c r="QE2" s="64"/>
      <c r="QF2" s="64"/>
      <c r="QG2" s="64"/>
      <c r="QH2" s="64"/>
      <c r="QI2" s="64"/>
      <c r="QJ2" s="64"/>
      <c r="QK2" s="64"/>
      <c r="QL2" s="64"/>
      <c r="QM2" s="64"/>
      <c r="QN2" s="64"/>
      <c r="QO2" s="64"/>
      <c r="QP2" s="64"/>
      <c r="QQ2" s="64"/>
      <c r="QR2" s="64"/>
      <c r="QS2" s="64"/>
      <c r="QT2" s="64"/>
      <c r="QU2" s="64"/>
      <c r="QV2" s="64"/>
      <c r="QW2" s="64"/>
      <c r="QX2" s="64"/>
      <c r="QY2" s="64"/>
      <c r="QZ2" s="64"/>
      <c r="RA2" s="64"/>
      <c r="RB2" s="64"/>
      <c r="RC2" s="64"/>
      <c r="RD2" s="64"/>
      <c r="RE2" s="64"/>
      <c r="RF2" s="64"/>
      <c r="RG2" s="64"/>
      <c r="RH2" s="64"/>
      <c r="RI2" s="64"/>
      <c r="RJ2" s="64"/>
      <c r="RK2" s="64"/>
      <c r="RL2" s="64"/>
      <c r="RM2" s="64"/>
      <c r="RN2" s="64"/>
      <c r="RO2" s="64"/>
      <c r="RP2" s="64"/>
      <c r="RQ2" s="64"/>
      <c r="RR2" s="64"/>
      <c r="RS2" s="64"/>
      <c r="RT2" s="64"/>
      <c r="RU2" s="64"/>
      <c r="RV2" s="64"/>
      <c r="RW2" s="64"/>
      <c r="RX2" s="64"/>
      <c r="RY2" s="64"/>
      <c r="RZ2" s="64"/>
      <c r="SA2" s="64"/>
      <c r="SB2" s="64"/>
      <c r="SC2" s="64"/>
      <c r="SD2" s="64"/>
      <c r="SE2" s="64"/>
      <c r="SF2" s="64"/>
      <c r="SG2" s="64"/>
      <c r="SH2" s="64"/>
      <c r="SI2" s="64"/>
      <c r="SJ2" s="64"/>
      <c r="SK2" s="64"/>
      <c r="SL2" s="64"/>
      <c r="SM2" s="64"/>
      <c r="SN2" s="64"/>
      <c r="SO2" s="64"/>
      <c r="SP2" s="64"/>
      <c r="SQ2" s="64"/>
      <c r="SR2" s="64"/>
      <c r="SS2" s="64"/>
      <c r="ST2" s="64"/>
      <c r="SU2" s="64"/>
      <c r="SV2" s="64"/>
      <c r="SW2" s="64"/>
      <c r="SX2" s="64"/>
      <c r="SY2" s="64"/>
      <c r="SZ2" s="64"/>
      <c r="TA2" s="64"/>
      <c r="TB2" s="64"/>
      <c r="TC2" s="64"/>
      <c r="TD2" s="64"/>
      <c r="TE2" s="64"/>
      <c r="TF2" s="64"/>
      <c r="TG2" s="64"/>
      <c r="TH2" s="64"/>
      <c r="TI2" s="64"/>
      <c r="TJ2" s="64"/>
      <c r="TK2" s="64"/>
      <c r="TL2" s="64"/>
      <c r="TM2" s="64"/>
      <c r="TN2" s="64"/>
      <c r="TO2" s="64"/>
      <c r="TP2" s="64"/>
      <c r="TQ2" s="64"/>
      <c r="TR2" s="64"/>
      <c r="TS2" s="64"/>
      <c r="TT2" s="64"/>
      <c r="TU2" s="64"/>
      <c r="TV2" s="64"/>
      <c r="TW2" s="64"/>
      <c r="TX2" s="64"/>
      <c r="TY2" s="64"/>
      <c r="TZ2" s="64"/>
      <c r="UA2" s="64"/>
      <c r="UB2" s="64"/>
      <c r="UC2" s="64"/>
      <c r="UD2" s="64"/>
      <c r="UE2" s="64"/>
      <c r="UF2" s="64"/>
      <c r="UG2" s="64"/>
      <c r="UH2" s="64"/>
      <c r="UI2" s="64"/>
      <c r="UJ2" s="64"/>
      <c r="UK2" s="64"/>
      <c r="UL2" s="64"/>
      <c r="UM2" s="64"/>
      <c r="UN2" s="64"/>
      <c r="UO2" s="64"/>
      <c r="UP2" s="64"/>
      <c r="UQ2" s="64"/>
      <c r="UR2" s="64"/>
      <c r="US2" s="64"/>
    </row>
    <row r="3" spans="1:565" s="23" customFormat="1" ht="21.75" customHeight="1">
      <c r="A3" s="65"/>
      <c r="B3" s="96" t="s">
        <v>130</v>
      </c>
      <c r="C3" s="66">
        <v>45348</v>
      </c>
      <c r="D3" s="59" t="s">
        <v>134</v>
      </c>
      <c r="E3" s="60"/>
      <c r="F3" s="122" t="s">
        <v>136</v>
      </c>
      <c r="G3" s="123"/>
      <c r="H3" s="123"/>
      <c r="I3" s="123"/>
      <c r="J3" s="123"/>
      <c r="K3" s="123"/>
      <c r="L3" s="123"/>
      <c r="M3" s="123"/>
      <c r="N3" s="12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c r="NY3" s="64"/>
      <c r="NZ3" s="64"/>
      <c r="OA3" s="64"/>
      <c r="OB3" s="64"/>
      <c r="OC3" s="64"/>
      <c r="OD3" s="64"/>
      <c r="OE3" s="64"/>
      <c r="OF3" s="64"/>
      <c r="OG3" s="64"/>
      <c r="OH3" s="64"/>
      <c r="OI3" s="64"/>
      <c r="OJ3" s="64"/>
      <c r="OK3" s="64"/>
      <c r="OL3" s="64"/>
      <c r="OM3" s="64"/>
      <c r="ON3" s="64"/>
      <c r="OO3" s="64"/>
      <c r="OP3" s="64"/>
      <c r="OQ3" s="64"/>
      <c r="OR3" s="64"/>
      <c r="OS3" s="64"/>
      <c r="OT3" s="64"/>
      <c r="OU3" s="64"/>
      <c r="OV3" s="64"/>
      <c r="OW3" s="64"/>
      <c r="OX3" s="64"/>
      <c r="OY3" s="64"/>
      <c r="OZ3" s="64"/>
      <c r="PA3" s="64"/>
      <c r="PB3" s="64"/>
      <c r="PC3" s="64"/>
      <c r="PD3" s="64"/>
      <c r="PE3" s="64"/>
      <c r="PF3" s="64"/>
      <c r="PG3" s="64"/>
      <c r="PH3" s="64"/>
      <c r="PI3" s="64"/>
      <c r="PJ3" s="64"/>
      <c r="PK3" s="64"/>
      <c r="PL3" s="64"/>
      <c r="PM3" s="64"/>
      <c r="PN3" s="64"/>
      <c r="PO3" s="64"/>
      <c r="PP3" s="64"/>
      <c r="PQ3" s="64"/>
      <c r="PR3" s="64"/>
      <c r="PS3" s="64"/>
      <c r="PT3" s="64"/>
      <c r="PU3" s="64"/>
      <c r="PV3" s="64"/>
      <c r="PW3" s="64"/>
      <c r="PX3" s="64"/>
      <c r="PY3" s="64"/>
      <c r="PZ3" s="64"/>
      <c r="QA3" s="64"/>
      <c r="QB3" s="64"/>
      <c r="QC3" s="64"/>
      <c r="QD3" s="64"/>
      <c r="QE3" s="64"/>
      <c r="QF3" s="64"/>
      <c r="QG3" s="64"/>
      <c r="QH3" s="64"/>
      <c r="QI3" s="64"/>
      <c r="QJ3" s="64"/>
      <c r="QK3" s="64"/>
      <c r="QL3" s="64"/>
      <c r="QM3" s="64"/>
      <c r="QN3" s="64"/>
      <c r="QO3" s="64"/>
      <c r="QP3" s="64"/>
      <c r="QQ3" s="64"/>
      <c r="QR3" s="64"/>
      <c r="QS3" s="64"/>
      <c r="QT3" s="64"/>
      <c r="QU3" s="64"/>
      <c r="QV3" s="64"/>
      <c r="QW3" s="64"/>
      <c r="QX3" s="64"/>
      <c r="QY3" s="64"/>
      <c r="QZ3" s="64"/>
      <c r="RA3" s="64"/>
      <c r="RB3" s="64"/>
      <c r="RC3" s="64"/>
      <c r="RD3" s="64"/>
      <c r="RE3" s="64"/>
      <c r="RF3" s="64"/>
      <c r="RG3" s="64"/>
      <c r="RH3" s="64"/>
      <c r="RI3" s="64"/>
      <c r="RJ3" s="64"/>
      <c r="RK3" s="64"/>
      <c r="RL3" s="64"/>
      <c r="RM3" s="64"/>
      <c r="RN3" s="64"/>
      <c r="RO3" s="64"/>
      <c r="RP3" s="64"/>
      <c r="RQ3" s="64"/>
      <c r="RR3" s="64"/>
      <c r="RS3" s="64"/>
      <c r="RT3" s="64"/>
      <c r="RU3" s="64"/>
      <c r="RV3" s="64"/>
      <c r="RW3" s="64"/>
      <c r="RX3" s="64"/>
      <c r="RY3" s="64"/>
      <c r="RZ3" s="64"/>
      <c r="SA3" s="64"/>
      <c r="SB3" s="64"/>
      <c r="SC3" s="64"/>
      <c r="SD3" s="64"/>
      <c r="SE3" s="64"/>
      <c r="SF3" s="64"/>
      <c r="SG3" s="64"/>
      <c r="SH3" s="64"/>
      <c r="SI3" s="64"/>
      <c r="SJ3" s="64"/>
      <c r="SK3" s="64"/>
      <c r="SL3" s="64"/>
      <c r="SM3" s="64"/>
      <c r="SN3" s="64"/>
      <c r="SO3" s="64"/>
      <c r="SP3" s="64"/>
      <c r="SQ3" s="64"/>
      <c r="SR3" s="64"/>
      <c r="SS3" s="64"/>
      <c r="ST3" s="64"/>
      <c r="SU3" s="64"/>
      <c r="SV3" s="64"/>
      <c r="SW3" s="64"/>
      <c r="SX3" s="64"/>
      <c r="SY3" s="64"/>
      <c r="SZ3" s="64"/>
      <c r="TA3" s="64"/>
      <c r="TB3" s="64"/>
      <c r="TC3" s="64"/>
      <c r="TD3" s="64"/>
      <c r="TE3" s="64"/>
      <c r="TF3" s="64"/>
      <c r="TG3" s="64"/>
      <c r="TH3" s="64"/>
      <c r="TI3" s="64"/>
      <c r="TJ3" s="64"/>
      <c r="TK3" s="64"/>
      <c r="TL3" s="64"/>
      <c r="TM3" s="64"/>
      <c r="TN3" s="64"/>
      <c r="TO3" s="64"/>
      <c r="TP3" s="64"/>
      <c r="TQ3" s="64"/>
      <c r="TR3" s="64"/>
      <c r="TS3" s="64"/>
      <c r="TT3" s="64"/>
      <c r="TU3" s="64"/>
      <c r="TV3" s="64"/>
      <c r="TW3" s="64"/>
      <c r="TX3" s="64"/>
      <c r="TY3" s="64"/>
      <c r="TZ3" s="64"/>
      <c r="UA3" s="64"/>
      <c r="UB3" s="64"/>
      <c r="UC3" s="64"/>
      <c r="UD3" s="64"/>
      <c r="UE3" s="64"/>
      <c r="UF3" s="64"/>
      <c r="UG3" s="64"/>
      <c r="UH3" s="64"/>
      <c r="UI3" s="64"/>
      <c r="UJ3" s="64"/>
      <c r="UK3" s="64"/>
      <c r="UL3" s="64"/>
      <c r="UM3" s="64"/>
      <c r="UN3" s="64"/>
      <c r="UO3" s="64"/>
      <c r="UP3" s="64"/>
      <c r="UQ3" s="64"/>
      <c r="UR3" s="64"/>
      <c r="US3" s="64"/>
    </row>
    <row r="4" spans="1:565" s="23" customFormat="1" ht="21.75" customHeight="1">
      <c r="A4" s="67"/>
      <c r="B4" s="97" t="s">
        <v>131</v>
      </c>
      <c r="C4" s="60"/>
      <c r="D4" s="59" t="s">
        <v>135</v>
      </c>
      <c r="E4" s="60"/>
      <c r="F4" s="125"/>
      <c r="G4" s="126"/>
      <c r="H4" s="126"/>
      <c r="I4" s="126"/>
      <c r="J4" s="126"/>
      <c r="K4" s="126"/>
      <c r="L4" s="126"/>
      <c r="M4" s="126"/>
      <c r="N4" s="127"/>
      <c r="O4" s="68"/>
      <c r="P4" s="68"/>
      <c r="Q4" s="68"/>
      <c r="R4" s="68"/>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c r="NY4" s="64"/>
      <c r="NZ4" s="64"/>
      <c r="OA4" s="64"/>
      <c r="OB4" s="64"/>
      <c r="OC4" s="64"/>
      <c r="OD4" s="64"/>
      <c r="OE4" s="64"/>
      <c r="OF4" s="64"/>
      <c r="OG4" s="64"/>
      <c r="OH4" s="64"/>
      <c r="OI4" s="64"/>
      <c r="OJ4" s="64"/>
      <c r="OK4" s="64"/>
      <c r="OL4" s="64"/>
      <c r="OM4" s="64"/>
      <c r="ON4" s="64"/>
      <c r="OO4" s="64"/>
      <c r="OP4" s="64"/>
      <c r="OQ4" s="64"/>
      <c r="OR4" s="64"/>
      <c r="OS4" s="64"/>
      <c r="OT4" s="64"/>
      <c r="OU4" s="64"/>
      <c r="OV4" s="64"/>
      <c r="OW4" s="64"/>
      <c r="OX4" s="64"/>
      <c r="OY4" s="64"/>
      <c r="OZ4" s="64"/>
      <c r="PA4" s="64"/>
      <c r="PB4" s="64"/>
      <c r="PC4" s="64"/>
      <c r="PD4" s="64"/>
      <c r="PE4" s="64"/>
      <c r="PF4" s="64"/>
      <c r="PG4" s="64"/>
      <c r="PH4" s="64"/>
      <c r="PI4" s="64"/>
      <c r="PJ4" s="64"/>
      <c r="PK4" s="64"/>
      <c r="PL4" s="64"/>
      <c r="PM4" s="64"/>
      <c r="PN4" s="64"/>
      <c r="PO4" s="64"/>
      <c r="PP4" s="64"/>
      <c r="PQ4" s="64"/>
      <c r="PR4" s="64"/>
      <c r="PS4" s="64"/>
      <c r="PT4" s="64"/>
      <c r="PU4" s="64"/>
      <c r="PV4" s="64"/>
      <c r="PW4" s="64"/>
      <c r="PX4" s="64"/>
      <c r="PY4" s="64"/>
      <c r="PZ4" s="64"/>
      <c r="QA4" s="64"/>
      <c r="QB4" s="64"/>
      <c r="QC4" s="64"/>
      <c r="QD4" s="64"/>
      <c r="QE4" s="64"/>
      <c r="QF4" s="64"/>
      <c r="QG4" s="64"/>
      <c r="QH4" s="64"/>
      <c r="QI4" s="64"/>
      <c r="QJ4" s="64"/>
      <c r="QK4" s="64"/>
      <c r="QL4" s="64"/>
      <c r="QM4" s="64"/>
      <c r="QN4" s="64"/>
      <c r="QO4" s="64"/>
      <c r="QP4" s="64"/>
      <c r="QQ4" s="64"/>
      <c r="QR4" s="64"/>
      <c r="QS4" s="64"/>
      <c r="QT4" s="64"/>
      <c r="QU4" s="64"/>
      <c r="QV4" s="64"/>
      <c r="QW4" s="64"/>
      <c r="QX4" s="64"/>
      <c r="QY4" s="64"/>
      <c r="QZ4" s="64"/>
      <c r="RA4" s="64"/>
      <c r="RB4" s="64"/>
      <c r="RC4" s="64"/>
      <c r="RD4" s="64"/>
      <c r="RE4" s="64"/>
      <c r="RF4" s="64"/>
      <c r="RG4" s="64"/>
      <c r="RH4" s="64"/>
      <c r="RI4" s="64"/>
      <c r="RJ4" s="64"/>
      <c r="RK4" s="64"/>
      <c r="RL4" s="64"/>
      <c r="RM4" s="64"/>
      <c r="RN4" s="64"/>
      <c r="RO4" s="64"/>
      <c r="RP4" s="64"/>
      <c r="RQ4" s="64"/>
      <c r="RR4" s="64"/>
      <c r="RS4" s="64"/>
      <c r="RT4" s="64"/>
      <c r="RU4" s="64"/>
      <c r="RV4" s="64"/>
      <c r="RW4" s="64"/>
      <c r="RX4" s="64"/>
      <c r="RY4" s="64"/>
      <c r="RZ4" s="64"/>
      <c r="SA4" s="64"/>
      <c r="SB4" s="64"/>
      <c r="SC4" s="64"/>
      <c r="SD4" s="64"/>
      <c r="SE4" s="64"/>
      <c r="SF4" s="64"/>
      <c r="SG4" s="64"/>
      <c r="SH4" s="64"/>
      <c r="SI4" s="64"/>
      <c r="SJ4" s="64"/>
      <c r="SK4" s="64"/>
      <c r="SL4" s="64"/>
      <c r="SM4" s="64"/>
      <c r="SN4" s="64"/>
      <c r="SO4" s="64"/>
      <c r="SP4" s="64"/>
      <c r="SQ4" s="64"/>
      <c r="SR4" s="64"/>
      <c r="SS4" s="64"/>
      <c r="ST4" s="64"/>
      <c r="SU4" s="64"/>
      <c r="SV4" s="64"/>
      <c r="SW4" s="64"/>
      <c r="SX4" s="64"/>
      <c r="SY4" s="64"/>
      <c r="SZ4" s="64"/>
      <c r="TA4" s="64"/>
      <c r="TB4" s="64"/>
      <c r="TC4" s="64"/>
      <c r="TD4" s="64"/>
      <c r="TE4" s="64"/>
      <c r="TF4" s="64"/>
      <c r="TG4" s="64"/>
      <c r="TH4" s="64"/>
      <c r="TI4" s="64"/>
      <c r="TJ4" s="64"/>
      <c r="TK4" s="64"/>
      <c r="TL4" s="64"/>
      <c r="TM4" s="64"/>
      <c r="TN4" s="64"/>
      <c r="TO4" s="64"/>
      <c r="TP4" s="64"/>
      <c r="TQ4" s="64"/>
      <c r="TR4" s="64"/>
      <c r="TS4" s="64"/>
      <c r="TT4" s="64"/>
      <c r="TU4" s="64"/>
      <c r="TV4" s="64"/>
      <c r="TW4" s="64"/>
      <c r="TX4" s="64"/>
      <c r="TY4" s="64"/>
      <c r="TZ4" s="64"/>
      <c r="UA4" s="64"/>
      <c r="UB4" s="64"/>
      <c r="UC4" s="64"/>
      <c r="UD4" s="64"/>
      <c r="UE4" s="64"/>
      <c r="UF4" s="64"/>
      <c r="UG4" s="64"/>
      <c r="UH4" s="64"/>
      <c r="UI4" s="64"/>
      <c r="UJ4" s="64"/>
      <c r="UK4" s="64"/>
      <c r="UL4" s="64"/>
      <c r="UM4" s="64"/>
      <c r="UN4" s="64"/>
      <c r="UO4" s="64"/>
      <c r="UP4" s="64"/>
      <c r="UQ4" s="64"/>
      <c r="UR4" s="64"/>
      <c r="US4" s="64"/>
    </row>
    <row r="5" spans="1:565" s="27" customFormat="1" ht="51.75" customHeight="1">
      <c r="C5" s="94"/>
      <c r="E5" s="69"/>
      <c r="F5" s="69"/>
      <c r="G5" s="69"/>
      <c r="H5" s="69"/>
      <c r="I5" s="69"/>
      <c r="J5" s="69"/>
      <c r="K5" s="69"/>
      <c r="L5" s="69"/>
      <c r="M5" s="69"/>
      <c r="N5" s="69"/>
      <c r="O5" s="70"/>
      <c r="P5" s="70"/>
      <c r="Q5" s="70"/>
      <c r="R5" s="70"/>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row>
    <row r="6" spans="1:565" ht="21" customHeight="1">
      <c r="B6" s="72" t="s">
        <v>1</v>
      </c>
      <c r="C6" s="73" t="s">
        <v>25</v>
      </c>
      <c r="D6" s="74" t="s">
        <v>2</v>
      </c>
      <c r="E6" s="73" t="s">
        <v>3</v>
      </c>
      <c r="F6" s="75" t="s">
        <v>96</v>
      </c>
      <c r="G6" s="76" t="s">
        <v>4</v>
      </c>
      <c r="H6" s="76" t="s">
        <v>37</v>
      </c>
      <c r="I6" s="74" t="s">
        <v>5</v>
      </c>
      <c r="J6" s="74" t="s">
        <v>6</v>
      </c>
      <c r="K6" s="77" t="s">
        <v>7</v>
      </c>
      <c r="L6" s="77" t="s">
        <v>117</v>
      </c>
      <c r="M6" s="77" t="s">
        <v>8</v>
      </c>
      <c r="N6" s="72" t="s">
        <v>9</v>
      </c>
      <c r="O6" s="78" t="s">
        <v>34</v>
      </c>
      <c r="P6" s="78" t="s">
        <v>35</v>
      </c>
      <c r="Q6" s="79" t="s">
        <v>10</v>
      </c>
      <c r="R6" s="80"/>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row>
    <row r="7" spans="1:565" ht="17.25" customHeight="1">
      <c r="B7" s="111" t="str">
        <f t="shared" ref="B7:B17" si="0">B6</f>
        <v>Task</v>
      </c>
      <c r="C7" s="112" t="s">
        <v>93</v>
      </c>
      <c r="D7" s="113" t="s">
        <v>20</v>
      </c>
      <c r="E7" s="112"/>
      <c r="F7" s="112" t="s">
        <v>38</v>
      </c>
      <c r="G7" s="114" t="s">
        <v>43</v>
      </c>
      <c r="H7" s="114" t="s">
        <v>52</v>
      </c>
      <c r="I7" s="113" t="s">
        <v>36</v>
      </c>
      <c r="J7" s="120">
        <v>0.3</v>
      </c>
      <c r="K7" s="115">
        <v>45349</v>
      </c>
      <c r="L7" s="116">
        <v>20</v>
      </c>
      <c r="M7" s="115">
        <f>IF(AND($K7&lt;&gt;"",$L7&lt;&gt;""),WORKDAY.INTL($K7-1,$L7,1,Settings!$G$4:$G$52),"")</f>
        <v>45376</v>
      </c>
      <c r="N7" s="117">
        <f ca="1">IF(OR('Project Table'!$J7="Complete",ProjectTable[[#This Row],[Due date]]=""),"-",NETWORKDAYS.INTL(TODAY(),'Project Table'!$M7,1,Settings!$G$4:$G$43))</f>
        <v>-261</v>
      </c>
      <c r="O7" s="118">
        <v>20000</v>
      </c>
      <c r="P7" s="118">
        <v>4000</v>
      </c>
      <c r="Q7" s="119"/>
      <c r="R7" s="82"/>
    </row>
    <row r="8" spans="1:565" ht="17.25" customHeight="1">
      <c r="B8" s="111" t="str">
        <f t="shared" si="0"/>
        <v>Task</v>
      </c>
      <c r="C8" s="112" t="s">
        <v>72</v>
      </c>
      <c r="D8" s="113" t="s">
        <v>12</v>
      </c>
      <c r="E8" s="112"/>
      <c r="F8" s="112" t="s">
        <v>42</v>
      </c>
      <c r="G8" s="114" t="s">
        <v>47</v>
      </c>
      <c r="H8" s="114" t="s">
        <v>53</v>
      </c>
      <c r="I8" s="113" t="s">
        <v>16</v>
      </c>
      <c r="J8" s="120">
        <v>1</v>
      </c>
      <c r="K8" s="115">
        <v>45342</v>
      </c>
      <c r="L8" s="116">
        <v>25</v>
      </c>
      <c r="M8" s="115">
        <f>IF(AND($K8&lt;&gt;"",$L8&lt;&gt;""),WORKDAY.INTL($K8-1,$L8,1,Settings!$G$4:$G$52),"")</f>
        <v>45376</v>
      </c>
      <c r="N8" s="117">
        <f ca="1">IF(OR('Project Table'!$J8="Complete",ProjectTable[[#This Row],[Due date]]=""),"-",NETWORKDAYS.INTL(TODAY(),'Project Table'!$M8,1,Settings!$G$4:$G$43))</f>
        <v>-261</v>
      </c>
      <c r="O8" s="118">
        <v>43000</v>
      </c>
      <c r="P8" s="118">
        <v>40000</v>
      </c>
      <c r="Q8" s="119"/>
      <c r="R8" s="82"/>
    </row>
    <row r="9" spans="1:565" ht="17.25" customHeight="1">
      <c r="B9" s="111" t="str">
        <f t="shared" si="0"/>
        <v>Task</v>
      </c>
      <c r="C9" s="112" t="s">
        <v>76</v>
      </c>
      <c r="D9" s="113" t="s">
        <v>15</v>
      </c>
      <c r="E9" s="112"/>
      <c r="F9" s="112" t="s">
        <v>38</v>
      </c>
      <c r="G9" s="114" t="s">
        <v>45</v>
      </c>
      <c r="H9" s="114" t="s">
        <v>52</v>
      </c>
      <c r="I9" s="113" t="s">
        <v>16</v>
      </c>
      <c r="J9" s="120">
        <v>1</v>
      </c>
      <c r="K9" s="115">
        <v>45301</v>
      </c>
      <c r="L9" s="116">
        <v>20</v>
      </c>
      <c r="M9" s="115">
        <f>IF(AND($K9&lt;&gt;"",$L9&lt;&gt;""),WORKDAY.INTL($K9-1,$L9,1,Settings!$G$4:$G$52),"")</f>
        <v>45328</v>
      </c>
      <c r="N9" s="117">
        <f ca="1">IF(OR('Project Table'!$J9="Complete",ProjectTable[[#This Row],[Due date]]=""),"-",NETWORKDAYS.INTL(TODAY(),'Project Table'!$M9,1,Settings!$G$4:$G$43))</f>
        <v>-295</v>
      </c>
      <c r="O9" s="118">
        <v>22000</v>
      </c>
      <c r="P9" s="118">
        <v>23500</v>
      </c>
      <c r="Q9" s="119"/>
      <c r="R9" s="82"/>
    </row>
    <row r="10" spans="1:565" ht="17.25" customHeight="1">
      <c r="B10" s="111" t="str">
        <f t="shared" si="0"/>
        <v>Task</v>
      </c>
      <c r="C10" s="112" t="s">
        <v>77</v>
      </c>
      <c r="D10" s="113" t="s">
        <v>20</v>
      </c>
      <c r="E10" s="112"/>
      <c r="F10" s="112" t="s">
        <v>42</v>
      </c>
      <c r="G10" s="114" t="s">
        <v>47</v>
      </c>
      <c r="H10" s="114" t="s">
        <v>53</v>
      </c>
      <c r="I10" s="113" t="s">
        <v>16</v>
      </c>
      <c r="J10" s="120">
        <v>1</v>
      </c>
      <c r="K10" s="115">
        <v>45302</v>
      </c>
      <c r="L10" s="116">
        <v>14</v>
      </c>
      <c r="M10" s="115">
        <f>IF(AND($K10&lt;&gt;"",$L10&lt;&gt;""),WORKDAY.INTL($K10-1,$L10,1,Settings!$G$4:$G$52),"")</f>
        <v>45321</v>
      </c>
      <c r="N10" s="117">
        <f ca="1">IF(OR('Project Table'!$J10="Complete",ProjectTable[[#This Row],[Due date]]=""),"-",NETWORKDAYS.INTL(TODAY(),'Project Table'!$M10,1,Settings!$G$4:$G$43))</f>
        <v>-300</v>
      </c>
      <c r="O10" s="118">
        <v>1800</v>
      </c>
      <c r="P10" s="118">
        <v>1500</v>
      </c>
      <c r="Q10" s="119"/>
      <c r="R10" s="82"/>
    </row>
    <row r="11" spans="1:565" ht="17.25" customHeight="1">
      <c r="B11" s="111" t="str">
        <f t="shared" si="0"/>
        <v>Task</v>
      </c>
      <c r="C11" s="112" t="s">
        <v>80</v>
      </c>
      <c r="D11" s="113" t="s">
        <v>15</v>
      </c>
      <c r="E11" s="112"/>
      <c r="F11" s="112" t="s">
        <v>40</v>
      </c>
      <c r="G11" s="114" t="s">
        <v>49</v>
      </c>
      <c r="H11" s="114" t="s">
        <v>54</v>
      </c>
      <c r="I11" s="113" t="s">
        <v>16</v>
      </c>
      <c r="J11" s="120">
        <v>1</v>
      </c>
      <c r="K11" s="115">
        <v>45294</v>
      </c>
      <c r="L11" s="116">
        <v>28</v>
      </c>
      <c r="M11" s="115">
        <f>IF(AND($K11&lt;&gt;"",$L11&lt;&gt;""),WORKDAY.INTL($K11-1,$L11,1,Settings!$G$4:$G$52),"")</f>
        <v>45331</v>
      </c>
      <c r="N11" s="117">
        <f ca="1">IF(OR('Project Table'!$J11="Complete",ProjectTable[[#This Row],[Due date]]=""),"-",NETWORKDAYS.INTL(TODAY(),'Project Table'!$M11,1,Settings!$G$4:$G$43))</f>
        <v>-292</v>
      </c>
      <c r="O11" s="118">
        <v>34000</v>
      </c>
      <c r="P11" s="118">
        <v>33700</v>
      </c>
      <c r="Q11" s="119"/>
      <c r="R11" s="82"/>
    </row>
    <row r="12" spans="1:565" ht="17.25" customHeight="1">
      <c r="B12" s="111" t="str">
        <f t="shared" si="0"/>
        <v>Task</v>
      </c>
      <c r="C12" s="112" t="s">
        <v>88</v>
      </c>
      <c r="D12" s="113" t="s">
        <v>24</v>
      </c>
      <c r="E12" s="112"/>
      <c r="F12" s="112" t="s">
        <v>41</v>
      </c>
      <c r="G12" s="114" t="s">
        <v>50</v>
      </c>
      <c r="H12" s="114" t="s">
        <v>56</v>
      </c>
      <c r="I12" s="113" t="s">
        <v>16</v>
      </c>
      <c r="J12" s="120">
        <v>1</v>
      </c>
      <c r="K12" s="115">
        <v>45303</v>
      </c>
      <c r="L12" s="116">
        <v>20</v>
      </c>
      <c r="M12" s="115">
        <f>IF(AND($K12&lt;&gt;"",$L12&lt;&gt;""),WORKDAY.INTL($K12-1,$L12,1,Settings!$G$4:$G$52),"")</f>
        <v>45330</v>
      </c>
      <c r="N12" s="117">
        <f ca="1">IF(OR('Project Table'!$J12="Complete",ProjectTable[[#This Row],[Due date]]=""),"-",NETWORKDAYS.INTL(TODAY(),'Project Table'!$M12,1,Settings!$G$4:$G$43))</f>
        <v>-293</v>
      </c>
      <c r="O12" s="118">
        <v>16000</v>
      </c>
      <c r="P12" s="118">
        <v>16300</v>
      </c>
      <c r="Q12" s="119"/>
      <c r="R12" s="82"/>
    </row>
    <row r="13" spans="1:565" ht="17.25" customHeight="1">
      <c r="B13" s="111" t="str">
        <f t="shared" si="0"/>
        <v>Task</v>
      </c>
      <c r="C13" s="112" t="s">
        <v>92</v>
      </c>
      <c r="D13" s="113" t="s">
        <v>15</v>
      </c>
      <c r="E13" s="112"/>
      <c r="F13" s="112" t="s">
        <v>38</v>
      </c>
      <c r="G13" s="114" t="s">
        <v>51</v>
      </c>
      <c r="H13" s="114" t="s">
        <v>52</v>
      </c>
      <c r="I13" s="113" t="s">
        <v>16</v>
      </c>
      <c r="J13" s="120">
        <v>1</v>
      </c>
      <c r="K13" s="115">
        <v>45319</v>
      </c>
      <c r="L13" s="116">
        <v>37</v>
      </c>
      <c r="M13" s="115">
        <f>IF(AND($K13&lt;&gt;"",$L13&lt;&gt;""),WORKDAY.INTL($K13-1,$L13,1,Settings!$G$4:$G$52),"")</f>
        <v>45370</v>
      </c>
      <c r="N13" s="117">
        <f ca="1">IF(OR('Project Table'!$J13="Complete",ProjectTable[[#This Row],[Due date]]=""),"-",NETWORKDAYS.INTL(TODAY(),'Project Table'!$M13,1,Settings!$G$4:$G$43))</f>
        <v>-265</v>
      </c>
      <c r="O13" s="118">
        <v>14500</v>
      </c>
      <c r="P13" s="118">
        <v>15700</v>
      </c>
      <c r="Q13" s="119"/>
      <c r="R13" s="82"/>
    </row>
    <row r="14" spans="1:565" ht="17.25" customHeight="1">
      <c r="B14" s="111" t="str">
        <f t="shared" si="0"/>
        <v>Task</v>
      </c>
      <c r="C14" s="112" t="s">
        <v>94</v>
      </c>
      <c r="D14" s="113" t="s">
        <v>24</v>
      </c>
      <c r="E14" s="112"/>
      <c r="F14" s="112" t="s">
        <v>39</v>
      </c>
      <c r="G14" s="114" t="s">
        <v>46</v>
      </c>
      <c r="H14" s="114" t="s">
        <v>55</v>
      </c>
      <c r="I14" s="113" t="s">
        <v>16</v>
      </c>
      <c r="J14" s="120">
        <v>1</v>
      </c>
      <c r="K14" s="115">
        <v>45305</v>
      </c>
      <c r="L14" s="116">
        <v>14</v>
      </c>
      <c r="M14" s="115">
        <f>IF(AND($K14&lt;&gt;"",$L14&lt;&gt;""),WORKDAY.INTL($K14-1,$L14,1,Settings!$G$4:$G$52),"")</f>
        <v>45323</v>
      </c>
      <c r="N14" s="117">
        <f ca="1">IF(OR('Project Table'!$J14="Complete",ProjectTable[[#This Row],[Due date]]=""),"-",NETWORKDAYS.INTL(TODAY(),'Project Table'!$M14,1,Settings!$G$4:$G$43))</f>
        <v>-298</v>
      </c>
      <c r="O14" s="118">
        <v>10000</v>
      </c>
      <c r="P14" s="118">
        <v>12000</v>
      </c>
      <c r="Q14" s="119"/>
      <c r="R14" s="82"/>
    </row>
    <row r="15" spans="1:565" ht="17.25" customHeight="1">
      <c r="B15" s="111" t="str">
        <f t="shared" si="0"/>
        <v>Task</v>
      </c>
      <c r="C15" s="112" t="s">
        <v>74</v>
      </c>
      <c r="D15" s="113" t="s">
        <v>24</v>
      </c>
      <c r="E15" s="112"/>
      <c r="F15" s="112" t="s">
        <v>38</v>
      </c>
      <c r="G15" s="114" t="s">
        <v>44</v>
      </c>
      <c r="H15" s="114" t="s">
        <v>52</v>
      </c>
      <c r="I15" s="113" t="s">
        <v>13</v>
      </c>
      <c r="J15" s="120">
        <v>0.3</v>
      </c>
      <c r="K15" s="115">
        <v>45302</v>
      </c>
      <c r="L15" s="116">
        <v>40</v>
      </c>
      <c r="M15" s="115">
        <f>IF(AND($K15&lt;&gt;"",$L15&lt;&gt;""),WORKDAY.INTL($K15-1,$L15,1,Settings!$G$4:$G$52),"")</f>
        <v>45357</v>
      </c>
      <c r="N15" s="117">
        <f ca="1">IF(OR('Project Table'!$J15="Complete",ProjectTable[[#This Row],[Due date]]=""),"-",NETWORKDAYS.INTL(TODAY(),'Project Table'!$M15,1,Settings!$G$4:$G$43))</f>
        <v>-274</v>
      </c>
      <c r="O15" s="118">
        <v>16000</v>
      </c>
      <c r="P15" s="118">
        <v>16200</v>
      </c>
      <c r="Q15" s="119"/>
      <c r="R15" s="82"/>
    </row>
    <row r="16" spans="1:565" ht="17.25" customHeight="1">
      <c r="B16" s="111" t="str">
        <f t="shared" si="0"/>
        <v>Task</v>
      </c>
      <c r="C16" s="112" t="s">
        <v>78</v>
      </c>
      <c r="D16" s="113" t="s">
        <v>12</v>
      </c>
      <c r="E16" s="112"/>
      <c r="F16" s="112" t="s">
        <v>42</v>
      </c>
      <c r="G16" s="114" t="s">
        <v>47</v>
      </c>
      <c r="H16" s="114" t="s">
        <v>53</v>
      </c>
      <c r="I16" s="113" t="s">
        <v>13</v>
      </c>
      <c r="J16" s="120">
        <v>0.3</v>
      </c>
      <c r="K16" s="115">
        <v>45334</v>
      </c>
      <c r="L16" s="116">
        <v>30</v>
      </c>
      <c r="M16" s="115">
        <f>IF(AND($K16&lt;&gt;"",$L16&lt;&gt;""),WORKDAY.INTL($K16-1,$L16,1,Settings!$G$4:$G$52),"")</f>
        <v>45373</v>
      </c>
      <c r="N16" s="117">
        <f ca="1">IF(OR('Project Table'!$J16="Complete",ProjectTable[[#This Row],[Due date]]=""),"-",NETWORKDAYS.INTL(TODAY(),'Project Table'!$M16,1,Settings!$G$4:$G$43))</f>
        <v>-262</v>
      </c>
      <c r="O16" s="118">
        <v>19000</v>
      </c>
      <c r="P16" s="118">
        <v>21300</v>
      </c>
      <c r="Q16" s="119"/>
      <c r="R16" s="82"/>
    </row>
    <row r="17" spans="2:18" ht="17.25" customHeight="1">
      <c r="B17" s="111" t="str">
        <f t="shared" si="0"/>
        <v>Task</v>
      </c>
      <c r="C17" s="112" t="s">
        <v>82</v>
      </c>
      <c r="D17" s="113" t="s">
        <v>15</v>
      </c>
      <c r="E17" s="112"/>
      <c r="F17" s="112" t="s">
        <v>38</v>
      </c>
      <c r="G17" s="114" t="s">
        <v>46</v>
      </c>
      <c r="H17" s="114" t="s">
        <v>52</v>
      </c>
      <c r="I17" s="113" t="s">
        <v>13</v>
      </c>
      <c r="J17" s="120">
        <v>0.1</v>
      </c>
      <c r="K17" s="115">
        <v>45319</v>
      </c>
      <c r="L17" s="116">
        <v>100</v>
      </c>
      <c r="M17" s="115">
        <f>IF(AND($K17&lt;&gt;"",$L17&lt;&gt;""),WORKDAY.INTL($K17-1,$L17,1,Settings!$G$4:$G$52),"")</f>
        <v>45457</v>
      </c>
      <c r="N17" s="117">
        <f ca="1">IF(OR('Project Table'!$J17="Complete",ProjectTable[[#This Row],[Due date]]=""),"-",NETWORKDAYS.INTL(TODAY(),'Project Table'!$M17,1,Settings!$G$4:$G$43))</f>
        <v>-202</v>
      </c>
      <c r="O17" s="118">
        <v>3800</v>
      </c>
      <c r="P17" s="118">
        <v>800</v>
      </c>
      <c r="Q17" s="119"/>
      <c r="R17" s="82"/>
    </row>
    <row r="18" spans="2:18" ht="17.25" customHeight="1">
      <c r="B18" s="111" t="s">
        <v>22</v>
      </c>
      <c r="C18" s="112" t="s">
        <v>83</v>
      </c>
      <c r="D18" s="113" t="s">
        <v>15</v>
      </c>
      <c r="E18" s="112"/>
      <c r="F18" s="112" t="s">
        <v>38</v>
      </c>
      <c r="G18" s="114" t="s">
        <v>44</v>
      </c>
      <c r="H18" s="114" t="s">
        <v>52</v>
      </c>
      <c r="I18" s="113" t="s">
        <v>13</v>
      </c>
      <c r="J18" s="120">
        <v>0.25</v>
      </c>
      <c r="K18" s="115">
        <v>45298</v>
      </c>
      <c r="L18" s="116">
        <v>120</v>
      </c>
      <c r="M18" s="115">
        <f>IF(AND($K18&lt;&gt;"",$L18&lt;&gt;""),WORKDAY.INTL($K18-1,$L18,1,Settings!$G$4:$G$52),"")</f>
        <v>45464</v>
      </c>
      <c r="N18" s="117">
        <f ca="1">IF(OR('Project Table'!$J18="Complete",ProjectTable[[#This Row],[Due date]]=""),"-",NETWORKDAYS.INTL(TODAY(),'Project Table'!$M18,1,Settings!$G$4:$G$43))</f>
        <v>-197</v>
      </c>
      <c r="O18" s="118">
        <v>4900</v>
      </c>
      <c r="P18" s="118">
        <v>2000</v>
      </c>
      <c r="Q18" s="119"/>
      <c r="R18" s="82"/>
    </row>
    <row r="19" spans="2:18" ht="17.25" customHeight="1">
      <c r="B19" s="111" t="str">
        <f>B18</f>
        <v>Task5</v>
      </c>
      <c r="C19" s="112" t="s">
        <v>90</v>
      </c>
      <c r="D19" s="113" t="s">
        <v>15</v>
      </c>
      <c r="E19" s="112"/>
      <c r="F19" s="112" t="s">
        <v>41</v>
      </c>
      <c r="G19" s="114" t="s">
        <v>50</v>
      </c>
      <c r="H19" s="114" t="s">
        <v>56</v>
      </c>
      <c r="I19" s="113" t="s">
        <v>13</v>
      </c>
      <c r="J19" s="120">
        <v>0.7</v>
      </c>
      <c r="K19" s="115">
        <v>45294</v>
      </c>
      <c r="L19" s="116">
        <v>20</v>
      </c>
      <c r="M19" s="115">
        <f>IF(AND($K19&lt;&gt;"",$L19&lt;&gt;""),WORKDAY.INTL($K19-1,$L19,1,Settings!$G$4:$G$52),"")</f>
        <v>45321</v>
      </c>
      <c r="N19" s="117">
        <f ca="1">IF(OR('Project Table'!$J19="Complete",ProjectTable[[#This Row],[Due date]]=""),"-",NETWORKDAYS.INTL(TODAY(),'Project Table'!$M19,1,Settings!$G$4:$G$43))</f>
        <v>-300</v>
      </c>
      <c r="O19" s="118">
        <v>22000</v>
      </c>
      <c r="P19" s="118">
        <v>18600</v>
      </c>
      <c r="Q19" s="119"/>
      <c r="R19" s="82"/>
    </row>
    <row r="20" spans="2:18" ht="17.25" customHeight="1">
      <c r="B20" s="111" t="str">
        <f>B19</f>
        <v>Task5</v>
      </c>
      <c r="C20" s="112" t="s">
        <v>31</v>
      </c>
      <c r="D20" s="113" t="s">
        <v>15</v>
      </c>
      <c r="E20" s="112"/>
      <c r="F20" s="112" t="s">
        <v>39</v>
      </c>
      <c r="G20" s="114" t="s">
        <v>46</v>
      </c>
      <c r="H20" s="114" t="s">
        <v>55</v>
      </c>
      <c r="I20" s="113" t="s">
        <v>13</v>
      </c>
      <c r="J20" s="120">
        <v>0.95</v>
      </c>
      <c r="K20" s="115">
        <v>45299</v>
      </c>
      <c r="L20" s="116">
        <v>40</v>
      </c>
      <c r="M20" s="115">
        <f>IF(AND($K20&lt;&gt;"",$L20&lt;&gt;""),WORKDAY.INTL($K20-1,$L20,1,Settings!$G$4:$G$52),"")</f>
        <v>45352</v>
      </c>
      <c r="N20" s="117">
        <f ca="1">IF(OR('Project Table'!$J20="Complete",ProjectTable[[#This Row],[Due date]]=""),"-",NETWORKDAYS.INTL(TODAY(),'Project Table'!$M20,1,Settings!$G$4:$G$43))</f>
        <v>-277</v>
      </c>
      <c r="O20" s="118">
        <v>1000</v>
      </c>
      <c r="P20" s="118">
        <v>1000</v>
      </c>
      <c r="Q20" s="119"/>
      <c r="R20" s="82"/>
    </row>
    <row r="21" spans="2:18" ht="17.25" customHeight="1">
      <c r="B21" s="111" t="s">
        <v>11</v>
      </c>
      <c r="C21" s="112" t="s">
        <v>30</v>
      </c>
      <c r="D21" s="113" t="s">
        <v>24</v>
      </c>
      <c r="E21" s="112"/>
      <c r="F21" s="112" t="s">
        <v>38</v>
      </c>
      <c r="G21" s="114" t="s">
        <v>45</v>
      </c>
      <c r="H21" s="114" t="s">
        <v>52</v>
      </c>
      <c r="I21" s="113" t="s">
        <v>23</v>
      </c>
      <c r="J21" s="120">
        <v>1</v>
      </c>
      <c r="K21" s="115">
        <v>45302</v>
      </c>
      <c r="L21" s="116">
        <v>3</v>
      </c>
      <c r="M21" s="115">
        <f>IF(AND($K21&lt;&gt;"",$L21&lt;&gt;""),WORKDAY.INTL($K21-1,$L21,1,Settings!$G$4:$G$52),"")</f>
        <v>45306</v>
      </c>
      <c r="N21" s="117">
        <f ca="1">IF(OR('Project Table'!$J21="Complete",ProjectTable[[#This Row],[Due date]]=""),"-",NETWORKDAYS.INTL(TODAY(),'Project Table'!$M21,1,Settings!$G$4:$G$43))</f>
        <v>-311</v>
      </c>
      <c r="O21" s="118">
        <v>1000</v>
      </c>
      <c r="P21" s="118">
        <v>999</v>
      </c>
      <c r="Q21" s="119"/>
      <c r="R21" s="82"/>
    </row>
    <row r="22" spans="2:18" ht="17.25" customHeight="1">
      <c r="B22" s="111" t="str">
        <f>B21</f>
        <v>Task1</v>
      </c>
      <c r="C22" s="112" t="s">
        <v>81</v>
      </c>
      <c r="D22" s="113" t="s">
        <v>15</v>
      </c>
      <c r="E22" s="112"/>
      <c r="F22" s="112" t="s">
        <v>39</v>
      </c>
      <c r="G22" s="114" t="s">
        <v>46</v>
      </c>
      <c r="H22" s="114" t="s">
        <v>55</v>
      </c>
      <c r="I22" s="113" t="s">
        <v>23</v>
      </c>
      <c r="J22" s="120">
        <v>1</v>
      </c>
      <c r="K22" s="115">
        <v>45297</v>
      </c>
      <c r="L22" s="116">
        <v>12</v>
      </c>
      <c r="M22" s="115">
        <f>IF(AND($K22&lt;&gt;"",$L22&lt;&gt;""),WORKDAY.INTL($K22-1,$L22,1,Settings!$G$4:$G$52),"")</f>
        <v>45314</v>
      </c>
      <c r="N22" s="117">
        <f ca="1">IF(OR('Project Table'!$J22="Complete",ProjectTable[[#This Row],[Due date]]=""),"-",NETWORKDAYS.INTL(TODAY(),'Project Table'!$M22,1,Settings!$G$4:$G$43))</f>
        <v>-305</v>
      </c>
      <c r="O22" s="118">
        <v>11500</v>
      </c>
      <c r="P22" s="118">
        <v>11100</v>
      </c>
      <c r="Q22" s="119"/>
      <c r="R22" s="82"/>
    </row>
    <row r="23" spans="2:18" ht="17.25" customHeight="1">
      <c r="B23" s="111" t="str">
        <f>B22</f>
        <v>Task1</v>
      </c>
      <c r="C23" s="112" t="s">
        <v>86</v>
      </c>
      <c r="D23" s="113" t="s">
        <v>12</v>
      </c>
      <c r="E23" s="112"/>
      <c r="F23" s="112" t="s">
        <v>40</v>
      </c>
      <c r="G23" s="114" t="s">
        <v>49</v>
      </c>
      <c r="H23" s="114" t="s">
        <v>54</v>
      </c>
      <c r="I23" s="113" t="s">
        <v>23</v>
      </c>
      <c r="J23" s="120">
        <v>1</v>
      </c>
      <c r="K23" s="115">
        <v>45309</v>
      </c>
      <c r="L23" s="116">
        <v>40</v>
      </c>
      <c r="M23" s="115">
        <f>IF(AND($K23&lt;&gt;"",$L23&lt;&gt;""),WORKDAY.INTL($K23-1,$L23,1,Settings!$G$4:$G$52),"")</f>
        <v>45364</v>
      </c>
      <c r="N23" s="117">
        <f ca="1">IF(OR('Project Table'!$J23="Complete",ProjectTable[[#This Row],[Due date]]=""),"-",NETWORKDAYS.INTL(TODAY(),'Project Table'!$M23,1,Settings!$G$4:$G$43))</f>
        <v>-269</v>
      </c>
      <c r="O23" s="118">
        <v>43000</v>
      </c>
      <c r="P23" s="118">
        <v>36000</v>
      </c>
      <c r="Q23" s="119"/>
      <c r="R23" s="82"/>
    </row>
    <row r="24" spans="2:18" ht="17.25" customHeight="1" outlineLevel="1">
      <c r="B24" s="111" t="str">
        <f>B23</f>
        <v>Task1</v>
      </c>
      <c r="C24" s="112" t="s">
        <v>89</v>
      </c>
      <c r="D24" s="113" t="s">
        <v>12</v>
      </c>
      <c r="E24" s="112"/>
      <c r="F24" s="112" t="s">
        <v>40</v>
      </c>
      <c r="G24" s="114" t="s">
        <v>49</v>
      </c>
      <c r="H24" s="114" t="s">
        <v>54</v>
      </c>
      <c r="I24" s="113" t="s">
        <v>110</v>
      </c>
      <c r="J24" s="120"/>
      <c r="K24" s="115">
        <v>45398</v>
      </c>
      <c r="L24" s="116"/>
      <c r="M24" s="115" t="str">
        <f>IF(AND($K24&lt;&gt;"",$L24&lt;&gt;""),WORKDAY.INTL($K24-1,$L24,1,Settings!$G$4:$G$52),"")</f>
        <v/>
      </c>
      <c r="N24" s="117" t="str">
        <f ca="1">IF(OR('Project Table'!$J24="Complete",ProjectTable[[#This Row],[Due date]]=""),"-",NETWORKDAYS.INTL(TODAY(),'Project Table'!$M24,1,Settings!$G$4:$G$43))</f>
        <v>-</v>
      </c>
      <c r="O24" s="118">
        <v>2000</v>
      </c>
      <c r="P24" s="118">
        <v>0</v>
      </c>
      <c r="Q24" s="119"/>
      <c r="R24" s="82"/>
    </row>
    <row r="25" spans="2:18" ht="17.25" customHeight="1" outlineLevel="1">
      <c r="B25" s="111" t="str">
        <f>B24</f>
        <v>Task1</v>
      </c>
      <c r="C25" s="112" t="s">
        <v>32</v>
      </c>
      <c r="D25" s="113" t="s">
        <v>20</v>
      </c>
      <c r="E25" s="112"/>
      <c r="F25" s="112" t="s">
        <v>39</v>
      </c>
      <c r="G25" s="114" t="s">
        <v>43</v>
      </c>
      <c r="H25" s="114" t="s">
        <v>55</v>
      </c>
      <c r="I25" s="113" t="s">
        <v>18</v>
      </c>
      <c r="J25" s="120">
        <v>0.2</v>
      </c>
      <c r="K25" s="115">
        <v>45349</v>
      </c>
      <c r="L25" s="116">
        <v>22</v>
      </c>
      <c r="M25" s="115">
        <f>IF(AND($K25&lt;&gt;"",$L25&lt;&gt;""),WORKDAY.INTL($K25-1,$L25,1,Settings!$G$4:$G$52),"")</f>
        <v>45378</v>
      </c>
      <c r="N25" s="117">
        <f ca="1">IF(OR('Project Table'!$J25="Complete",ProjectTable[[#This Row],[Due date]]=""),"-",NETWORKDAYS.INTL(TODAY(),'Project Table'!$M25,1,Settings!$G$4:$G$43))</f>
        <v>-259</v>
      </c>
      <c r="O25" s="118">
        <v>1000</v>
      </c>
      <c r="P25" s="118">
        <v>1001</v>
      </c>
      <c r="Q25" s="119"/>
      <c r="R25" s="82"/>
    </row>
    <row r="26" spans="2:18" ht="17.25" customHeight="1" outlineLevel="1">
      <c r="B26" s="111" t="s">
        <v>14</v>
      </c>
      <c r="C26" s="112" t="s">
        <v>71</v>
      </c>
      <c r="D26" s="113" t="s">
        <v>15</v>
      </c>
      <c r="E26" s="112"/>
      <c r="F26" s="112" t="s">
        <v>41</v>
      </c>
      <c r="G26" s="114" t="s">
        <v>50</v>
      </c>
      <c r="H26" s="114" t="s">
        <v>56</v>
      </c>
      <c r="I26" s="113" t="s">
        <v>18</v>
      </c>
      <c r="J26" s="120">
        <v>0.15</v>
      </c>
      <c r="K26" s="115">
        <v>45324</v>
      </c>
      <c r="L26" s="116">
        <v>14</v>
      </c>
      <c r="M26" s="115">
        <f>IF(AND($K26&lt;&gt;"",$L26&lt;&gt;""),WORKDAY.INTL($K26-1,$L26,1,Settings!$G$4:$G$52),"")</f>
        <v>45343</v>
      </c>
      <c r="N26" s="117">
        <f ca="1">IF(OR('Project Table'!$J26="Complete",ProjectTable[[#This Row],[Due date]]=""),"-",NETWORKDAYS.INTL(TODAY(),'Project Table'!$M26,1,Settings!$G$4:$G$43))</f>
        <v>-284</v>
      </c>
      <c r="O26" s="118">
        <v>23000</v>
      </c>
      <c r="P26" s="118">
        <v>12000</v>
      </c>
      <c r="Q26" s="119"/>
      <c r="R26" s="82"/>
    </row>
    <row r="27" spans="2:18" ht="17.25" customHeight="1">
      <c r="B27" s="111" t="s">
        <v>19</v>
      </c>
      <c r="C27" s="112" t="s">
        <v>79</v>
      </c>
      <c r="D27" s="113" t="s">
        <v>24</v>
      </c>
      <c r="E27" s="112"/>
      <c r="F27" s="112" t="s">
        <v>40</v>
      </c>
      <c r="G27" s="114" t="s">
        <v>48</v>
      </c>
      <c r="H27" s="114" t="s">
        <v>54</v>
      </c>
      <c r="I27" s="113" t="s">
        <v>18</v>
      </c>
      <c r="J27" s="120"/>
      <c r="K27" s="115">
        <v>45581</v>
      </c>
      <c r="L27" s="116"/>
      <c r="M27" s="115" t="str">
        <f>IF(AND($K27&lt;&gt;"",$L27&lt;&gt;""),WORKDAY.INTL($K27-1,$L27,1,Settings!$G$4:$G$52),"")</f>
        <v/>
      </c>
      <c r="N27" s="117" t="str">
        <f ca="1">IF(OR('Project Table'!$J27="Complete",ProjectTable[[#This Row],[Due date]]=""),"-",NETWORKDAYS.INTL(TODAY(),'Project Table'!$M27,1,Settings!$G$4:$G$43))</f>
        <v>-</v>
      </c>
      <c r="O27" s="118">
        <v>9000</v>
      </c>
      <c r="P27" s="118">
        <v>0</v>
      </c>
      <c r="Q27" s="119"/>
      <c r="R27" s="82"/>
    </row>
    <row r="28" spans="2:18" ht="17.25" customHeight="1">
      <c r="B28" s="111" t="str">
        <f>B27</f>
        <v>Task4</v>
      </c>
      <c r="C28" s="112" t="s">
        <v>84</v>
      </c>
      <c r="D28" s="113" t="s">
        <v>20</v>
      </c>
      <c r="E28" s="112"/>
      <c r="F28" s="112" t="s">
        <v>42</v>
      </c>
      <c r="G28" s="114" t="s">
        <v>47</v>
      </c>
      <c r="H28" s="114" t="s">
        <v>53</v>
      </c>
      <c r="I28" s="113" t="s">
        <v>18</v>
      </c>
      <c r="J28" s="120">
        <v>0.8</v>
      </c>
      <c r="K28" s="115">
        <v>45299</v>
      </c>
      <c r="L28" s="116">
        <v>35</v>
      </c>
      <c r="M28" s="115">
        <f>IF(AND($K28&lt;&gt;"",$L28&lt;&gt;""),WORKDAY.INTL($K28-1,$L28,1,Settings!$G$4:$G$52),"")</f>
        <v>45345</v>
      </c>
      <c r="N28" s="117">
        <f ca="1">IF(OR('Project Table'!$J28="Complete",ProjectTable[[#This Row],[Due date]]=""),"-",NETWORKDAYS.INTL(TODAY(),'Project Table'!$M28,1,Settings!$G$4:$G$43))</f>
        <v>-282</v>
      </c>
      <c r="O28" s="118">
        <v>5000</v>
      </c>
      <c r="P28" s="118">
        <v>600</v>
      </c>
      <c r="Q28" s="119"/>
      <c r="R28" s="82"/>
    </row>
    <row r="29" spans="2:18" ht="17.25" customHeight="1">
      <c r="B29" s="111" t="s">
        <v>29</v>
      </c>
      <c r="C29" s="112" t="s">
        <v>91</v>
      </c>
      <c r="D29" s="113" t="s">
        <v>24</v>
      </c>
      <c r="E29" s="112"/>
      <c r="F29" s="112" t="s">
        <v>42</v>
      </c>
      <c r="G29" s="114" t="s">
        <v>47</v>
      </c>
      <c r="H29" s="114" t="s">
        <v>53</v>
      </c>
      <c r="I29" s="113" t="s">
        <v>18</v>
      </c>
      <c r="J29" s="120"/>
      <c r="K29" s="115">
        <v>45328</v>
      </c>
      <c r="L29" s="116"/>
      <c r="M29" s="115" t="str">
        <f>IF(AND($K29&lt;&gt;"",$L29&lt;&gt;""),WORKDAY.INTL($K29-1,$L29,1,Settings!$G$4:$G$52),"")</f>
        <v/>
      </c>
      <c r="N29" s="117" t="str">
        <f ca="1">IF(OR('Project Table'!$J29="Complete",ProjectTable[[#This Row],[Due date]]=""),"-",NETWORKDAYS.INTL(TODAY(),'Project Table'!$M29,1,Settings!$G$4:$G$43))</f>
        <v>-</v>
      </c>
      <c r="O29" s="118">
        <v>13600</v>
      </c>
      <c r="P29" s="118">
        <v>0</v>
      </c>
      <c r="Q29" s="119"/>
      <c r="R29" s="82"/>
    </row>
    <row r="30" spans="2:18" ht="17.25" customHeight="1">
      <c r="B30" s="111" t="str">
        <f>B29</f>
        <v>Task7</v>
      </c>
      <c r="C30" s="112" t="s">
        <v>33</v>
      </c>
      <c r="D30" s="113" t="s">
        <v>12</v>
      </c>
      <c r="E30" s="112"/>
      <c r="F30" s="112" t="s">
        <v>40</v>
      </c>
      <c r="G30" s="114" t="s">
        <v>48</v>
      </c>
      <c r="H30" s="114" t="s">
        <v>54</v>
      </c>
      <c r="I30" s="113" t="s">
        <v>21</v>
      </c>
      <c r="J30" s="120">
        <v>0.05</v>
      </c>
      <c r="K30" s="115">
        <v>45336</v>
      </c>
      <c r="L30" s="116">
        <v>7</v>
      </c>
      <c r="M30" s="115">
        <f>IF(AND($K30&lt;&gt;"",$L30&lt;&gt;""),WORKDAY.INTL($K30-1,$L30,1,Settings!$G$4:$G$52),"")</f>
        <v>45344</v>
      </c>
      <c r="N30" s="117">
        <f ca="1">IF(OR('Project Table'!$J30="Complete",ProjectTable[[#This Row],[Due date]]=""),"-",NETWORKDAYS.INTL(TODAY(),'Project Table'!$M30,1,Settings!$G$4:$G$43))</f>
        <v>-283</v>
      </c>
      <c r="O30" s="118">
        <v>5000</v>
      </c>
      <c r="P30" s="118">
        <v>4500</v>
      </c>
      <c r="Q30" s="119"/>
      <c r="R30" s="82"/>
    </row>
    <row r="31" spans="2:18" ht="17.25" customHeight="1">
      <c r="B31" s="111" t="str">
        <f>B30</f>
        <v>Task7</v>
      </c>
      <c r="C31" s="112" t="s">
        <v>73</v>
      </c>
      <c r="D31" s="113" t="s">
        <v>15</v>
      </c>
      <c r="E31" s="112"/>
      <c r="F31" s="112" t="s">
        <v>38</v>
      </c>
      <c r="G31" s="114" t="s">
        <v>44</v>
      </c>
      <c r="H31" s="114" t="s">
        <v>52</v>
      </c>
      <c r="I31" s="113" t="s">
        <v>21</v>
      </c>
      <c r="J31" s="120">
        <v>0.5</v>
      </c>
      <c r="K31" s="115">
        <v>45319</v>
      </c>
      <c r="L31" s="116">
        <v>20</v>
      </c>
      <c r="M31" s="115">
        <f>IF(AND($K31&lt;&gt;"",$L31&lt;&gt;""),WORKDAY.INTL($K31-1,$L31,1,Settings!$G$4:$G$52),"")</f>
        <v>45345</v>
      </c>
      <c r="N31" s="117">
        <f ca="1">IF(OR('Project Table'!$J31="Complete",ProjectTable[[#This Row],[Due date]]=""),"-",NETWORKDAYS.INTL(TODAY(),'Project Table'!$M31,1,Settings!$G$4:$G$43))</f>
        <v>-282</v>
      </c>
      <c r="O31" s="118">
        <v>6000</v>
      </c>
      <c r="P31" s="118">
        <v>6600</v>
      </c>
      <c r="Q31" s="119"/>
      <c r="R31" s="82"/>
    </row>
    <row r="32" spans="2:18" ht="17.25" customHeight="1">
      <c r="B32" s="111" t="s">
        <v>17</v>
      </c>
      <c r="C32" s="112" t="s">
        <v>75</v>
      </c>
      <c r="D32" s="113" t="s">
        <v>24</v>
      </c>
      <c r="E32" s="112"/>
      <c r="F32" s="112" t="s">
        <v>41</v>
      </c>
      <c r="G32" s="114" t="s">
        <v>50</v>
      </c>
      <c r="H32" s="114" t="s">
        <v>56</v>
      </c>
      <c r="I32" s="113" t="s">
        <v>21</v>
      </c>
      <c r="J32" s="120">
        <v>0.7</v>
      </c>
      <c r="K32" s="115">
        <v>45296</v>
      </c>
      <c r="L32" s="116">
        <v>37</v>
      </c>
      <c r="M32" s="115">
        <f>IF(AND($K32&lt;&gt;"",$L32&lt;&gt;""),WORKDAY.INTL($K32-1,$L32,1,Settings!$G$4:$G$52),"")</f>
        <v>45348</v>
      </c>
      <c r="N32" s="117">
        <f ca="1">IF(OR('Project Table'!$J32="Complete",ProjectTable[[#This Row],[Due date]]=""),"-",NETWORKDAYS.INTL(TODAY(),'Project Table'!$M32,1,Settings!$G$4:$G$43))</f>
        <v>-281</v>
      </c>
      <c r="O32" s="118">
        <v>2000</v>
      </c>
      <c r="P32" s="118">
        <v>2000</v>
      </c>
      <c r="Q32" s="119"/>
      <c r="R32" s="82"/>
    </row>
    <row r="33" spans="2:18" ht="16.5" customHeight="1">
      <c r="B33" s="111" t="str">
        <f>B32</f>
        <v>Task3</v>
      </c>
      <c r="C33" s="112" t="s">
        <v>85</v>
      </c>
      <c r="D33" s="113" t="s">
        <v>15</v>
      </c>
      <c r="E33" s="112"/>
      <c r="F33" s="112" t="s">
        <v>39</v>
      </c>
      <c r="G33" s="114" t="s">
        <v>46</v>
      </c>
      <c r="H33" s="114" t="s">
        <v>55</v>
      </c>
      <c r="I33" s="113" t="s">
        <v>21</v>
      </c>
      <c r="J33" s="120">
        <v>0.05</v>
      </c>
      <c r="K33" s="115">
        <v>45314</v>
      </c>
      <c r="L33" s="116">
        <v>23</v>
      </c>
      <c r="M33" s="115">
        <f>IF(AND($K33&lt;&gt;"",$L33&lt;&gt;""),WORKDAY.INTL($K33-1,$L33,1,Settings!$G$4:$G$52),"")</f>
        <v>45344</v>
      </c>
      <c r="N33" s="117">
        <f ca="1">IF(OR('Project Table'!$J33="Complete",ProjectTable[[#This Row],[Due date]]=""),"-",NETWORKDAYS.INTL(TODAY(),'Project Table'!$M33,1,Settings!$G$4:$G$43))</f>
        <v>-283</v>
      </c>
      <c r="O33" s="118">
        <v>23000</v>
      </c>
      <c r="P33" s="118">
        <v>20000</v>
      </c>
      <c r="Q33" s="119"/>
      <c r="R33" s="82"/>
    </row>
    <row r="34" spans="2:18" ht="18" customHeight="1">
      <c r="B34" s="111" t="s">
        <v>28</v>
      </c>
      <c r="C34" s="112" t="s">
        <v>87</v>
      </c>
      <c r="D34" s="113" t="s">
        <v>24</v>
      </c>
      <c r="E34" s="112"/>
      <c r="F34" s="112" t="s">
        <v>39</v>
      </c>
      <c r="G34" s="114" t="s">
        <v>43</v>
      </c>
      <c r="H34" s="114" t="s">
        <v>55</v>
      </c>
      <c r="I34" s="113" t="s">
        <v>21</v>
      </c>
      <c r="J34" s="120">
        <v>0.5</v>
      </c>
      <c r="K34" s="115">
        <v>45312</v>
      </c>
      <c r="L34" s="116">
        <v>37</v>
      </c>
      <c r="M34" s="115">
        <f>IF(AND($K34&lt;&gt;"",$L34&lt;&gt;""),WORKDAY.INTL($K34-1,$L34,1,Settings!$G$4:$G$52),"")</f>
        <v>45363</v>
      </c>
      <c r="N34" s="117">
        <f ca="1">IF(OR('Project Table'!$J34="Complete",ProjectTable[[#This Row],[Due date]]=""),"-",NETWORKDAYS.INTL(TODAY(),'Project Table'!$M34,1,Settings!$G$4:$G$43))</f>
        <v>-270</v>
      </c>
      <c r="O34" s="118">
        <v>6000</v>
      </c>
      <c r="P34" s="118">
        <v>9000</v>
      </c>
      <c r="Q34" s="119"/>
      <c r="R34" s="82"/>
    </row>
  </sheetData>
  <mergeCells count="1">
    <mergeCell ref="F3:N4"/>
  </mergeCells>
  <conditionalFormatting sqref="D7:D34">
    <cfRule type="cellIs" dxfId="27" priority="7" operator="equal">
      <formula>"Critical!"</formula>
    </cfRule>
    <cfRule type="cellIs" dxfId="26" priority="8" operator="equal">
      <formula>"HIgh"</formula>
    </cfRule>
    <cfRule type="cellIs" dxfId="25" priority="9" operator="equal">
      <formula>"Medium"</formula>
    </cfRule>
    <cfRule type="cellIs" dxfId="24" priority="10" operator="equal">
      <formula>"Low"</formula>
    </cfRule>
    <cfRule type="containsText" dxfId="23" priority="35" operator="containsText" text="Critical!">
      <formula>NOT(ISERROR(SEARCH("Critical!",D7)))</formula>
    </cfRule>
    <cfRule type="containsText" dxfId="22" priority="34" operator="containsText" text="Medium">
      <formula>NOT(ISERROR(SEARCH("Medium",D7)))</formula>
    </cfRule>
    <cfRule type="containsText" dxfId="21" priority="33" operator="containsText" text="Low">
      <formula>NOT(ISERROR(SEARCH("Low",D7)))</formula>
    </cfRule>
    <cfRule type="containsText" dxfId="20" priority="32" operator="containsText" text="High">
      <formula>NOT(ISERROR(SEARCH("High",D7)))</formula>
    </cfRule>
  </conditionalFormatting>
  <conditionalFormatting sqref="I7:I34">
    <cfRule type="containsText" dxfId="19" priority="30" operator="containsText" text="Complete">
      <formula>NOT(ISERROR(SEARCH("Complete",I7)))</formula>
    </cfRule>
    <cfRule type="cellIs" dxfId="18" priority="2" operator="equal">
      <formula>"Overdue"</formula>
    </cfRule>
    <cfRule type="cellIs" dxfId="17" priority="3" operator="equal">
      <formula>"Complete"</formula>
    </cfRule>
    <cfRule type="cellIs" dxfId="16" priority="4" operator="equal">
      <formula>"On Hold"</formula>
    </cfRule>
    <cfRule type="cellIs" dxfId="15" priority="5" operator="equal">
      <formula>"In Review"</formula>
    </cfRule>
    <cfRule type="cellIs" dxfId="14" priority="6" operator="equal">
      <formula>"In Progress"</formula>
    </cfRule>
    <cfRule type="containsText" dxfId="13" priority="18" operator="containsText" text="Blocked">
      <formula>NOT(ISERROR(SEARCH("Blocked",I7)))</formula>
    </cfRule>
    <cfRule type="containsText" dxfId="12" priority="31" operator="containsText" text="In Progress">
      <formula>NOT(ISERROR(SEARCH("In Progress",I7)))</formula>
    </cfRule>
    <cfRule type="containsText" dxfId="11" priority="27" operator="containsText" text="In Review">
      <formula>NOT(ISERROR(SEARCH("In Review",I7)))</formula>
    </cfRule>
    <cfRule type="containsText" dxfId="10" priority="28" operator="containsText" text="Overdue">
      <formula>NOT(ISERROR(SEARCH("Overdue",I7)))</formula>
    </cfRule>
    <cfRule type="containsText" dxfId="9" priority="29" operator="containsText" text="On Hold">
      <formula>NOT(ISERROR(SEARCH("On Hold",I7)))</formula>
    </cfRule>
  </conditionalFormatting>
  <conditionalFormatting sqref="I33">
    <cfRule type="cellIs" dxfId="8" priority="1" operator="equal">
      <formula>"Blocked"</formula>
    </cfRule>
  </conditionalFormatting>
  <conditionalFormatting sqref="J7:J34">
    <cfRule type="dataBar" priority="39">
      <dataBar>
        <cfvo type="num" val="0"/>
        <cfvo type="num" val="1"/>
        <color rgb="FF79D454"/>
      </dataBar>
      <extLst>
        <ext xmlns:x14="http://schemas.microsoft.com/office/spreadsheetml/2009/9/main" uri="{B025F937-C7B1-47D3-B67F-A62EFF666E3E}">
          <x14:id>{DD473294-B3B4-48C8-87F8-DFA338631DB7}</x14:id>
        </ext>
      </extLst>
    </cfRule>
  </conditionalFormatting>
  <conditionalFormatting sqref="P7:P34 N7:N34">
    <cfRule type="cellIs" dxfId="7" priority="36" operator="equal">
      <formula>0</formula>
    </cfRule>
    <cfRule type="cellIs" dxfId="6" priority="37" operator="lessThan">
      <formula>0</formula>
    </cfRule>
    <cfRule type="cellIs" dxfId="5" priority="38" operator="greaterThan">
      <formula>0</formula>
    </cfRule>
  </conditionalFormatting>
  <conditionalFormatting sqref="P7:P34">
    <cfRule type="expression" dxfId="4" priority="19">
      <formula>$P7&gt;$O7</formula>
    </cfRule>
  </conditionalFormatting>
  <conditionalFormatting sqref="S5:AW6">
    <cfRule type="expression" dxfId="3" priority="12">
      <formula>S$5=TODAY()</formula>
    </cfRule>
  </conditionalFormatting>
  <conditionalFormatting sqref="S6:AW6">
    <cfRule type="expression" dxfId="2" priority="14">
      <formula>S$6="F"</formula>
    </cfRule>
  </conditionalFormatting>
  <conditionalFormatting sqref="S7:AW34">
    <cfRule type="expression" dxfId="1" priority="13">
      <formula>(WEEKDAY(S$5,2)&gt;WEEKDAY(T$5,2))</formula>
    </cfRule>
    <cfRule type="expression" dxfId="0" priority="11">
      <formula>S$5=TODAY()</formula>
    </cfRule>
  </conditionalFormatting>
  <dataValidations count="1">
    <dataValidation type="list" allowBlank="1" showInputMessage="1" sqref="J7:J34" xr:uid="{00000000-0002-0000-0100-000000000000}">
      <formula1>"5%,10%,15%,20%,25%,30%,35%,40%,45%,50%,55%,60%,65%,70%,75%,80%,85%,90%,95%,100%"</formula1>
    </dataValidation>
  </dataValidations>
  <pageMargins left="0.7" right="0.7" top="0.75" bottom="0.75" header="0.3" footer="0.3"/>
  <pageSetup orientation="portrait" r:id="rId1"/>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dataBar" id="{DD473294-B3B4-48C8-87F8-DFA338631DB7}">
            <x14:dataBar minLength="0" maxLength="100" border="1" gradient="0" direction="leftToRight">
              <x14:cfvo type="num">
                <xm:f>0</xm:f>
              </x14:cfvo>
              <x14:cfvo type="num">
                <xm:f>1</xm:f>
              </x14:cfvo>
              <x14:borderColor theme="0"/>
              <x14:negativeFillColor rgb="FFFF0000"/>
              <x14:axisColor rgb="FF000000"/>
            </x14:dataBar>
          </x14:cfRule>
          <xm:sqref>J7:J34</xm:sqref>
        </x14:conditionalFormatting>
      </x14:conditionalFormattings>
    </ext>
    <ext xmlns:x14="http://schemas.microsoft.com/office/spreadsheetml/2009/9/main" uri="{CCE6A557-97BC-4b89-ADB6-D9C93CAAB3DF}">
      <x14:dataValidations xmlns:xm="http://schemas.microsoft.com/office/excel/2006/main" count="5">
        <x14:dataValidation type="list" showInputMessage="1" showErrorMessage="1" xr:uid="{00000000-0002-0000-0100-000001000000}">
          <x14:formula1>
            <xm:f>OFFSET(Settings!$C$5,,,COUNTA(Settings!$C$5:$C$17))</xm:f>
          </x14:formula1>
          <xm:sqref>I7:I34</xm:sqref>
        </x14:dataValidation>
        <x14:dataValidation type="list" allowBlank="1" showInputMessage="1" showErrorMessage="1" xr:uid="{00000000-0002-0000-0100-000002000000}">
          <x14:formula1>
            <xm:f>OFFSET(Settings!$B$5,,,COUNTA(Settings!$B$5:$B$12))</xm:f>
          </x14:formula1>
          <xm:sqref>D7:D34</xm:sqref>
        </x14:dataValidation>
        <x14:dataValidation type="list" allowBlank="1" showInputMessage="1" showErrorMessage="1" xr:uid="{00000000-0002-0000-0100-000003000000}">
          <x14:formula1>
            <xm:f>OFFSET(Settings!$E$5,,,COUNTA(Settings!$E$5:$E$204))</xm:f>
          </x14:formula1>
          <xm:sqref>G7:G34</xm:sqref>
        </x14:dataValidation>
        <x14:dataValidation type="list" allowBlank="1" showInputMessage="1" showErrorMessage="1" xr:uid="{00000000-0002-0000-0100-000004000000}">
          <x14:formula1>
            <xm:f>OFFSET(Settings!$F$5,,,COUNTA(Settings!$F$5:$F$54))</xm:f>
          </x14:formula1>
          <xm:sqref>H7:H34</xm:sqref>
        </x14:dataValidation>
        <x14:dataValidation type="list" allowBlank="1" showInputMessage="1" showErrorMessage="1" xr:uid="{00000000-0002-0000-0100-000005000000}">
          <x14:formula1>
            <xm:f>OFFSET(Settings!$D$5,,,COUNTA(Settings!$D$5:$D$52))</xm:f>
          </x14:formula1>
          <xm:sqref>F7:F34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204"/>
  <sheetViews>
    <sheetView workbookViewId="0">
      <pane ySplit="1" topLeftCell="A2" activePane="bottomLeft" state="frozen"/>
      <selection pane="bottomLeft" activeCell="D14" sqref="D14"/>
    </sheetView>
  </sheetViews>
  <sheetFormatPr baseColWidth="10" defaultColWidth="8.83203125" defaultRowHeight="15"/>
  <cols>
    <col min="2" max="2" width="14.1640625" customWidth="1"/>
    <col min="3" max="3" width="13.5" customWidth="1"/>
    <col min="4" max="4" width="21.1640625" customWidth="1"/>
    <col min="5" max="5" width="15" customWidth="1"/>
    <col min="6" max="6" width="14.6640625" customWidth="1"/>
    <col min="7" max="7" width="14.5" customWidth="1"/>
    <col min="11" max="11" width="18.33203125" customWidth="1"/>
    <col min="12" max="12" width="13.5" customWidth="1"/>
    <col min="13" max="13" width="24.5" customWidth="1"/>
  </cols>
  <sheetData>
    <row r="1" spans="2:13" s="22" customFormat="1" ht="51.75" customHeight="1">
      <c r="B1" s="54"/>
      <c r="C1" s="108" t="s">
        <v>139</v>
      </c>
      <c r="D1" s="56"/>
      <c r="E1" s="84"/>
      <c r="F1" s="84"/>
      <c r="G1" s="84"/>
      <c r="H1" s="84"/>
    </row>
    <row r="2" spans="2:13" s="104" customFormat="1" ht="17.25" customHeight="1">
      <c r="C2" s="105"/>
      <c r="D2" s="106"/>
      <c r="E2" s="107"/>
      <c r="F2" s="107"/>
      <c r="G2" s="107"/>
      <c r="H2" s="107"/>
    </row>
    <row r="3" spans="2:13" ht="16">
      <c r="G3" s="92" t="s">
        <v>57</v>
      </c>
      <c r="I3" s="1"/>
      <c r="K3" s="93" t="s">
        <v>59</v>
      </c>
      <c r="L3" s="3">
        <f ca="1">TODAY()</f>
        <v>45742</v>
      </c>
      <c r="M3" s="2"/>
    </row>
    <row r="4" spans="2:13" ht="32">
      <c r="B4" s="87" t="s">
        <v>26</v>
      </c>
      <c r="C4" s="87" t="s">
        <v>27</v>
      </c>
      <c r="D4" s="88" t="s">
        <v>96</v>
      </c>
      <c r="E4" s="87" t="s">
        <v>4</v>
      </c>
      <c r="F4" s="87" t="s">
        <v>37</v>
      </c>
      <c r="G4" s="89">
        <v>45651</v>
      </c>
      <c r="I4" s="18"/>
      <c r="K4" s="7" t="s">
        <v>97</v>
      </c>
      <c r="L4" s="4">
        <v>4</v>
      </c>
      <c r="M4" s="5" t="s">
        <v>58</v>
      </c>
    </row>
    <row r="5" spans="2:13">
      <c r="B5" s="90" t="s">
        <v>12</v>
      </c>
      <c r="C5" s="90" t="s">
        <v>13</v>
      </c>
      <c r="D5" s="91" t="s">
        <v>38</v>
      </c>
      <c r="E5" s="91" t="s">
        <v>43</v>
      </c>
      <c r="F5" s="91" t="s">
        <v>52</v>
      </c>
      <c r="G5" s="89">
        <v>45477</v>
      </c>
      <c r="I5" s="18"/>
    </row>
    <row r="6" spans="2:13">
      <c r="B6" s="90" t="s">
        <v>15</v>
      </c>
      <c r="C6" s="90" t="s">
        <v>16</v>
      </c>
      <c r="D6" s="91" t="s">
        <v>39</v>
      </c>
      <c r="E6" s="91" t="s">
        <v>44</v>
      </c>
      <c r="F6" s="91" t="s">
        <v>53</v>
      </c>
      <c r="G6" s="90"/>
    </row>
    <row r="7" spans="2:13">
      <c r="B7" s="90" t="s">
        <v>24</v>
      </c>
      <c r="C7" s="90" t="s">
        <v>23</v>
      </c>
      <c r="D7" s="91" t="s">
        <v>40</v>
      </c>
      <c r="E7" s="91" t="s">
        <v>45</v>
      </c>
      <c r="F7" s="91" t="s">
        <v>54</v>
      </c>
      <c r="G7" s="90"/>
    </row>
    <row r="8" spans="2:13">
      <c r="B8" s="90" t="s">
        <v>20</v>
      </c>
      <c r="C8" s="90" t="s">
        <v>18</v>
      </c>
      <c r="D8" s="91" t="s">
        <v>41</v>
      </c>
      <c r="E8" s="91" t="s">
        <v>46</v>
      </c>
      <c r="F8" s="91" t="s">
        <v>55</v>
      </c>
      <c r="G8" s="90"/>
    </row>
    <row r="9" spans="2:13">
      <c r="B9" s="90"/>
      <c r="C9" s="90" t="s">
        <v>36</v>
      </c>
      <c r="D9" s="91" t="s">
        <v>42</v>
      </c>
      <c r="E9" s="91" t="s">
        <v>47</v>
      </c>
      <c r="F9" s="91" t="s">
        <v>56</v>
      </c>
      <c r="G9" s="90"/>
    </row>
    <row r="10" spans="2:13">
      <c r="B10" s="90"/>
      <c r="C10" s="90" t="s">
        <v>21</v>
      </c>
      <c r="D10" s="91" t="s">
        <v>98</v>
      </c>
      <c r="E10" s="91" t="s">
        <v>48</v>
      </c>
      <c r="F10" s="90"/>
      <c r="G10" s="90"/>
    </row>
    <row r="11" spans="2:13">
      <c r="B11" s="90"/>
      <c r="C11" s="90" t="s">
        <v>110</v>
      </c>
      <c r="D11" s="91" t="s">
        <v>99</v>
      </c>
      <c r="E11" s="91" t="s">
        <v>49</v>
      </c>
      <c r="F11" s="90"/>
      <c r="G11" s="90"/>
    </row>
    <row r="12" spans="2:13">
      <c r="B12" s="90"/>
      <c r="C12" s="90"/>
      <c r="D12" s="91" t="s">
        <v>100</v>
      </c>
      <c r="E12" s="91" t="s">
        <v>50</v>
      </c>
      <c r="F12" s="90"/>
      <c r="G12" s="90"/>
    </row>
    <row r="13" spans="2:13">
      <c r="C13" s="90"/>
      <c r="D13" s="91" t="s">
        <v>101</v>
      </c>
      <c r="E13" s="91" t="s">
        <v>51</v>
      </c>
      <c r="F13" s="90"/>
      <c r="G13" s="90"/>
    </row>
    <row r="14" spans="2:13">
      <c r="C14" s="90"/>
      <c r="D14" s="91" t="s">
        <v>102</v>
      </c>
      <c r="E14" s="90"/>
      <c r="F14" s="90"/>
      <c r="G14" s="90"/>
    </row>
    <row r="15" spans="2:13">
      <c r="C15" s="90"/>
      <c r="D15" s="91" t="s">
        <v>103</v>
      </c>
      <c r="E15" s="90"/>
      <c r="F15" s="90"/>
      <c r="G15" s="90"/>
    </row>
    <row r="16" spans="2:13">
      <c r="C16" s="90"/>
      <c r="D16" s="91" t="s">
        <v>104</v>
      </c>
      <c r="E16" s="90"/>
      <c r="F16" s="90"/>
      <c r="G16" s="90"/>
    </row>
    <row r="17" spans="3:7">
      <c r="C17" s="90"/>
      <c r="D17" s="91" t="s">
        <v>105</v>
      </c>
      <c r="E17" s="90"/>
      <c r="F17" s="90"/>
      <c r="G17" s="90"/>
    </row>
    <row r="18" spans="3:7">
      <c r="D18" s="91" t="s">
        <v>137</v>
      </c>
      <c r="E18" s="90"/>
      <c r="F18" s="90"/>
      <c r="G18" s="90"/>
    </row>
    <row r="19" spans="3:7">
      <c r="D19" s="91" t="s">
        <v>106</v>
      </c>
      <c r="E19" s="90"/>
      <c r="F19" s="90"/>
      <c r="G19" s="90"/>
    </row>
    <row r="20" spans="3:7">
      <c r="D20" s="91" t="s">
        <v>107</v>
      </c>
      <c r="E20" s="90"/>
      <c r="F20" s="90"/>
      <c r="G20" s="90"/>
    </row>
    <row r="21" spans="3:7">
      <c r="D21" s="91" t="s">
        <v>108</v>
      </c>
      <c r="E21" s="90"/>
      <c r="F21" s="90"/>
      <c r="G21" s="90"/>
    </row>
    <row r="22" spans="3:7">
      <c r="D22" s="91" t="s">
        <v>109</v>
      </c>
      <c r="E22" s="90"/>
      <c r="F22" s="90"/>
      <c r="G22" s="90"/>
    </row>
    <row r="23" spans="3:7">
      <c r="D23" s="90"/>
      <c r="E23" s="90"/>
      <c r="F23" s="90"/>
      <c r="G23" s="90"/>
    </row>
    <row r="24" spans="3:7">
      <c r="D24" s="90"/>
      <c r="E24" s="90"/>
      <c r="F24" s="90"/>
      <c r="G24" s="90"/>
    </row>
    <row r="25" spans="3:7">
      <c r="D25" s="90"/>
      <c r="E25" s="90"/>
      <c r="F25" s="90"/>
      <c r="G25" s="90"/>
    </row>
    <row r="26" spans="3:7">
      <c r="D26" s="90"/>
      <c r="E26" s="90"/>
      <c r="F26" s="90"/>
      <c r="G26" s="90"/>
    </row>
    <row r="27" spans="3:7">
      <c r="D27" s="90"/>
      <c r="E27" s="90"/>
      <c r="F27" s="90"/>
      <c r="G27" s="90"/>
    </row>
    <row r="28" spans="3:7">
      <c r="D28" s="90"/>
      <c r="E28" s="90"/>
      <c r="F28" s="90"/>
      <c r="G28" s="90"/>
    </row>
    <row r="29" spans="3:7">
      <c r="D29" s="90"/>
      <c r="E29" s="90"/>
      <c r="F29" s="90"/>
      <c r="G29" s="90"/>
    </row>
    <row r="30" spans="3:7">
      <c r="D30" s="90"/>
      <c r="E30" s="90"/>
      <c r="F30" s="90"/>
      <c r="G30" s="90"/>
    </row>
    <row r="31" spans="3:7">
      <c r="D31" s="90"/>
      <c r="E31" s="90"/>
      <c r="F31" s="90"/>
      <c r="G31" s="90"/>
    </row>
    <row r="32" spans="3:7">
      <c r="D32" s="90"/>
      <c r="E32" s="90"/>
      <c r="F32" s="90"/>
      <c r="G32" s="90"/>
    </row>
    <row r="33" spans="4:7">
      <c r="D33" s="90"/>
      <c r="E33" s="90"/>
      <c r="F33" s="90"/>
      <c r="G33" s="90"/>
    </row>
    <row r="34" spans="4:7">
      <c r="D34" s="90"/>
      <c r="E34" s="90"/>
      <c r="F34" s="90"/>
      <c r="G34" s="90"/>
    </row>
    <row r="35" spans="4:7">
      <c r="D35" s="90"/>
      <c r="E35" s="90"/>
      <c r="F35" s="90"/>
      <c r="G35" s="90"/>
    </row>
    <row r="36" spans="4:7">
      <c r="D36" s="90"/>
      <c r="E36" s="90"/>
      <c r="F36" s="90"/>
      <c r="G36" s="90"/>
    </row>
    <row r="37" spans="4:7">
      <c r="D37" s="90"/>
      <c r="E37" s="90"/>
      <c r="F37" s="90"/>
      <c r="G37" s="90"/>
    </row>
    <row r="38" spans="4:7">
      <c r="D38" s="90"/>
      <c r="E38" s="90"/>
      <c r="F38" s="90"/>
      <c r="G38" s="90"/>
    </row>
    <row r="39" spans="4:7">
      <c r="D39" s="90"/>
      <c r="E39" s="90"/>
      <c r="F39" s="90"/>
      <c r="G39" s="90"/>
    </row>
    <row r="40" spans="4:7">
      <c r="D40" s="90"/>
      <c r="E40" s="90"/>
      <c r="F40" s="90"/>
      <c r="G40" s="90"/>
    </row>
    <row r="41" spans="4:7">
      <c r="D41" s="90"/>
      <c r="E41" s="90"/>
      <c r="F41" s="90"/>
      <c r="G41" s="90"/>
    </row>
    <row r="42" spans="4:7">
      <c r="D42" s="90"/>
      <c r="E42" s="90"/>
      <c r="F42" s="90"/>
      <c r="G42" s="90"/>
    </row>
    <row r="43" spans="4:7">
      <c r="D43" s="90"/>
      <c r="E43" s="90"/>
      <c r="F43" s="90"/>
      <c r="G43" s="90"/>
    </row>
    <row r="44" spans="4:7">
      <c r="D44" s="90"/>
      <c r="E44" s="90"/>
      <c r="F44" s="90"/>
    </row>
    <row r="45" spans="4:7">
      <c r="D45" s="90"/>
      <c r="E45" s="90"/>
      <c r="F45" s="90"/>
    </row>
    <row r="46" spans="4:7">
      <c r="D46" s="90"/>
      <c r="E46" s="90"/>
      <c r="F46" s="90"/>
    </row>
    <row r="47" spans="4:7">
      <c r="D47" s="90"/>
      <c r="E47" s="90"/>
      <c r="F47" s="90"/>
    </row>
    <row r="48" spans="4:7">
      <c r="D48" s="90"/>
      <c r="E48" s="90"/>
      <c r="F48" s="90"/>
    </row>
    <row r="49" spans="4:6">
      <c r="D49" s="90"/>
      <c r="E49" s="90"/>
      <c r="F49" s="90"/>
    </row>
    <row r="50" spans="4:6">
      <c r="D50" s="90"/>
      <c r="E50" s="90"/>
      <c r="F50" s="90"/>
    </row>
    <row r="51" spans="4:6">
      <c r="D51" s="90"/>
      <c r="E51" s="90"/>
      <c r="F51" s="90"/>
    </row>
    <row r="52" spans="4:6">
      <c r="D52" s="90"/>
      <c r="E52" s="90"/>
      <c r="F52" s="90"/>
    </row>
    <row r="53" spans="4:6">
      <c r="E53" s="90"/>
      <c r="F53" s="90"/>
    </row>
    <row r="54" spans="4:6">
      <c r="E54" s="90"/>
      <c r="F54" s="90"/>
    </row>
    <row r="55" spans="4:6">
      <c r="E55" s="90"/>
    </row>
    <row r="56" spans="4:6">
      <c r="E56" s="90"/>
    </row>
    <row r="57" spans="4:6">
      <c r="E57" s="90"/>
    </row>
    <row r="58" spans="4:6">
      <c r="E58" s="90"/>
    </row>
    <row r="59" spans="4:6">
      <c r="E59" s="90"/>
    </row>
    <row r="60" spans="4:6">
      <c r="E60" s="90"/>
    </row>
    <row r="61" spans="4:6">
      <c r="E61" s="90"/>
    </row>
    <row r="62" spans="4:6">
      <c r="E62" s="90"/>
    </row>
    <row r="63" spans="4:6">
      <c r="E63" s="90"/>
    </row>
    <row r="64" spans="4:6">
      <c r="E64" s="90"/>
    </row>
    <row r="65" spans="5:5">
      <c r="E65" s="90"/>
    </row>
    <row r="66" spans="5:5">
      <c r="E66" s="90"/>
    </row>
    <row r="67" spans="5:5">
      <c r="E67" s="90"/>
    </row>
    <row r="68" spans="5:5">
      <c r="E68" s="90"/>
    </row>
    <row r="69" spans="5:5">
      <c r="E69" s="90"/>
    </row>
    <row r="70" spans="5:5">
      <c r="E70" s="90"/>
    </row>
    <row r="71" spans="5:5">
      <c r="E71" s="90"/>
    </row>
    <row r="72" spans="5:5">
      <c r="E72" s="90"/>
    </row>
    <row r="73" spans="5:5">
      <c r="E73" s="90"/>
    </row>
    <row r="74" spans="5:5">
      <c r="E74" s="90"/>
    </row>
    <row r="75" spans="5:5">
      <c r="E75" s="90"/>
    </row>
    <row r="76" spans="5:5">
      <c r="E76" s="90"/>
    </row>
    <row r="77" spans="5:5">
      <c r="E77" s="90"/>
    </row>
    <row r="78" spans="5:5">
      <c r="E78" s="90"/>
    </row>
    <row r="79" spans="5:5">
      <c r="E79" s="90"/>
    </row>
    <row r="80" spans="5:5">
      <c r="E80" s="90"/>
    </row>
    <row r="81" spans="5:5">
      <c r="E81" s="90"/>
    </row>
    <row r="82" spans="5:5">
      <c r="E82" s="90"/>
    </row>
    <row r="83" spans="5:5">
      <c r="E83" s="90"/>
    </row>
    <row r="84" spans="5:5">
      <c r="E84" s="90"/>
    </row>
    <row r="85" spans="5:5">
      <c r="E85" s="90"/>
    </row>
    <row r="86" spans="5:5">
      <c r="E86" s="90"/>
    </row>
    <row r="87" spans="5:5">
      <c r="E87" s="90"/>
    </row>
    <row r="88" spans="5:5">
      <c r="E88" s="90"/>
    </row>
    <row r="89" spans="5:5">
      <c r="E89" s="90"/>
    </row>
    <row r="90" spans="5:5">
      <c r="E90" s="90"/>
    </row>
    <row r="91" spans="5:5">
      <c r="E91" s="90"/>
    </row>
    <row r="92" spans="5:5">
      <c r="E92" s="90"/>
    </row>
    <row r="93" spans="5:5">
      <c r="E93" s="90"/>
    </row>
    <row r="94" spans="5:5">
      <c r="E94" s="90"/>
    </row>
    <row r="95" spans="5:5">
      <c r="E95" s="90"/>
    </row>
    <row r="96" spans="5:5">
      <c r="E96" s="90"/>
    </row>
    <row r="97" spans="5:5">
      <c r="E97" s="90"/>
    </row>
    <row r="98" spans="5:5">
      <c r="E98" s="90"/>
    </row>
    <row r="99" spans="5:5">
      <c r="E99" s="90"/>
    </row>
    <row r="100" spans="5:5">
      <c r="E100" s="90"/>
    </row>
    <row r="101" spans="5:5">
      <c r="E101" s="90"/>
    </row>
    <row r="102" spans="5:5">
      <c r="E102" s="90"/>
    </row>
    <row r="103" spans="5:5">
      <c r="E103" s="90"/>
    </row>
    <row r="104" spans="5:5">
      <c r="E104" s="90"/>
    </row>
    <row r="105" spans="5:5">
      <c r="E105" s="90"/>
    </row>
    <row r="106" spans="5:5">
      <c r="E106" s="90"/>
    </row>
    <row r="107" spans="5:5">
      <c r="E107" s="90"/>
    </row>
    <row r="108" spans="5:5">
      <c r="E108" s="90"/>
    </row>
    <row r="109" spans="5:5">
      <c r="E109" s="90"/>
    </row>
    <row r="110" spans="5:5">
      <c r="E110" s="90"/>
    </row>
    <row r="111" spans="5:5">
      <c r="E111" s="90"/>
    </row>
    <row r="112" spans="5:5">
      <c r="E112" s="90"/>
    </row>
    <row r="113" spans="5:5">
      <c r="E113" s="90"/>
    </row>
    <row r="114" spans="5:5">
      <c r="E114" s="90"/>
    </row>
    <row r="115" spans="5:5">
      <c r="E115" s="90"/>
    </row>
    <row r="116" spans="5:5">
      <c r="E116" s="90"/>
    </row>
    <row r="117" spans="5:5">
      <c r="E117" s="90"/>
    </row>
    <row r="118" spans="5:5">
      <c r="E118" s="90"/>
    </row>
    <row r="119" spans="5:5">
      <c r="E119" s="90"/>
    </row>
    <row r="120" spans="5:5">
      <c r="E120" s="90"/>
    </row>
    <row r="121" spans="5:5">
      <c r="E121" s="90"/>
    </row>
    <row r="122" spans="5:5">
      <c r="E122" s="90"/>
    </row>
    <row r="123" spans="5:5">
      <c r="E123" s="90"/>
    </row>
    <row r="124" spans="5:5">
      <c r="E124" s="90"/>
    </row>
    <row r="125" spans="5:5">
      <c r="E125" s="90"/>
    </row>
    <row r="126" spans="5:5">
      <c r="E126" s="90"/>
    </row>
    <row r="127" spans="5:5">
      <c r="E127" s="90"/>
    </row>
    <row r="128" spans="5:5">
      <c r="E128" s="90"/>
    </row>
    <row r="129" spans="5:5">
      <c r="E129" s="90"/>
    </row>
    <row r="130" spans="5:5">
      <c r="E130" s="90"/>
    </row>
    <row r="131" spans="5:5">
      <c r="E131" s="90"/>
    </row>
    <row r="132" spans="5:5">
      <c r="E132" s="90"/>
    </row>
    <row r="133" spans="5:5">
      <c r="E133" s="90"/>
    </row>
    <row r="134" spans="5:5">
      <c r="E134" s="90"/>
    </row>
    <row r="135" spans="5:5">
      <c r="E135" s="90"/>
    </row>
    <row r="136" spans="5:5">
      <c r="E136" s="90"/>
    </row>
    <row r="137" spans="5:5">
      <c r="E137" s="90"/>
    </row>
    <row r="138" spans="5:5">
      <c r="E138" s="90"/>
    </row>
    <row r="139" spans="5:5">
      <c r="E139" s="90"/>
    </row>
    <row r="140" spans="5:5">
      <c r="E140" s="90"/>
    </row>
    <row r="141" spans="5:5">
      <c r="E141" s="90"/>
    </row>
    <row r="142" spans="5:5">
      <c r="E142" s="90"/>
    </row>
    <row r="143" spans="5:5">
      <c r="E143" s="90"/>
    </row>
    <row r="144" spans="5:5">
      <c r="E144" s="90"/>
    </row>
    <row r="145" spans="5:5">
      <c r="E145" s="90"/>
    </row>
    <row r="146" spans="5:5">
      <c r="E146" s="90"/>
    </row>
    <row r="147" spans="5:5">
      <c r="E147" s="90"/>
    </row>
    <row r="148" spans="5:5">
      <c r="E148" s="90"/>
    </row>
    <row r="149" spans="5:5">
      <c r="E149" s="90"/>
    </row>
    <row r="150" spans="5:5">
      <c r="E150" s="90"/>
    </row>
    <row r="151" spans="5:5">
      <c r="E151" s="90"/>
    </row>
    <row r="152" spans="5:5">
      <c r="E152" s="90"/>
    </row>
    <row r="153" spans="5:5">
      <c r="E153" s="90"/>
    </row>
    <row r="154" spans="5:5">
      <c r="E154" s="90"/>
    </row>
    <row r="155" spans="5:5">
      <c r="E155" s="90"/>
    </row>
    <row r="156" spans="5:5">
      <c r="E156" s="90"/>
    </row>
    <row r="157" spans="5:5">
      <c r="E157" s="90"/>
    </row>
    <row r="158" spans="5:5">
      <c r="E158" s="90"/>
    </row>
    <row r="159" spans="5:5">
      <c r="E159" s="90"/>
    </row>
    <row r="160" spans="5:5">
      <c r="E160" s="90"/>
    </row>
    <row r="161" spans="5:5">
      <c r="E161" s="90"/>
    </row>
    <row r="162" spans="5:5">
      <c r="E162" s="90"/>
    </row>
    <row r="163" spans="5:5">
      <c r="E163" s="90"/>
    </row>
    <row r="164" spans="5:5">
      <c r="E164" s="90"/>
    </row>
    <row r="165" spans="5:5">
      <c r="E165" s="90"/>
    </row>
    <row r="166" spans="5:5">
      <c r="E166" s="90"/>
    </row>
    <row r="167" spans="5:5">
      <c r="E167" s="90"/>
    </row>
    <row r="168" spans="5:5">
      <c r="E168" s="90"/>
    </row>
    <row r="169" spans="5:5">
      <c r="E169" s="90"/>
    </row>
    <row r="170" spans="5:5">
      <c r="E170" s="90"/>
    </row>
    <row r="171" spans="5:5">
      <c r="E171" s="90"/>
    </row>
    <row r="172" spans="5:5">
      <c r="E172" s="90"/>
    </row>
    <row r="173" spans="5:5">
      <c r="E173" s="90"/>
    </row>
    <row r="174" spans="5:5">
      <c r="E174" s="90"/>
    </row>
    <row r="175" spans="5:5">
      <c r="E175" s="90"/>
    </row>
    <row r="176" spans="5:5">
      <c r="E176" s="90"/>
    </row>
    <row r="177" spans="5:5">
      <c r="E177" s="90"/>
    </row>
    <row r="178" spans="5:5">
      <c r="E178" s="90"/>
    </row>
    <row r="179" spans="5:5">
      <c r="E179" s="90"/>
    </row>
    <row r="180" spans="5:5">
      <c r="E180" s="90"/>
    </row>
    <row r="181" spans="5:5">
      <c r="E181" s="90"/>
    </row>
    <row r="182" spans="5:5">
      <c r="E182" s="90"/>
    </row>
    <row r="183" spans="5:5">
      <c r="E183" s="90"/>
    </row>
    <row r="184" spans="5:5">
      <c r="E184" s="90"/>
    </row>
    <row r="185" spans="5:5">
      <c r="E185" s="90"/>
    </row>
    <row r="186" spans="5:5">
      <c r="E186" s="90"/>
    </row>
    <row r="187" spans="5:5">
      <c r="E187" s="90"/>
    </row>
    <row r="188" spans="5:5">
      <c r="E188" s="90"/>
    </row>
    <row r="189" spans="5:5">
      <c r="E189" s="90"/>
    </row>
    <row r="190" spans="5:5">
      <c r="E190" s="90"/>
    </row>
    <row r="191" spans="5:5">
      <c r="E191" s="90"/>
    </row>
    <row r="192" spans="5:5">
      <c r="E192" s="90"/>
    </row>
    <row r="193" spans="5:5">
      <c r="E193" s="90"/>
    </row>
    <row r="194" spans="5:5">
      <c r="E194" s="90"/>
    </row>
    <row r="195" spans="5:5">
      <c r="E195" s="90"/>
    </row>
    <row r="196" spans="5:5">
      <c r="E196" s="90"/>
    </row>
    <row r="197" spans="5:5">
      <c r="E197" s="90"/>
    </row>
    <row r="198" spans="5:5">
      <c r="E198" s="90"/>
    </row>
    <row r="199" spans="5:5">
      <c r="E199" s="90"/>
    </row>
    <row r="200" spans="5:5">
      <c r="E200" s="90"/>
    </row>
    <row r="201" spans="5:5">
      <c r="E201" s="90"/>
    </row>
    <row r="202" spans="5:5">
      <c r="E202" s="90"/>
    </row>
    <row r="203" spans="5:5">
      <c r="E203" s="90"/>
    </row>
    <row r="204" spans="5:5">
      <c r="E204" s="90"/>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30"/>
  <sheetViews>
    <sheetView workbookViewId="0">
      <selection activeCell="AA7" sqref="AA7"/>
    </sheetView>
  </sheetViews>
  <sheetFormatPr baseColWidth="10" defaultColWidth="8.83203125" defaultRowHeight="15"/>
  <cols>
    <col min="1" max="1" width="15.6640625" customWidth="1"/>
    <col min="6" max="6" width="13.1640625" customWidth="1"/>
    <col min="7" max="7" width="11" customWidth="1"/>
    <col min="8" max="8" width="7.6640625" customWidth="1"/>
    <col min="12" max="12" width="10.1640625" customWidth="1"/>
    <col min="18" max="18" width="13.6640625" customWidth="1"/>
    <col min="19" max="19" width="14.5" customWidth="1"/>
    <col min="20" max="20" width="17.1640625" customWidth="1"/>
    <col min="23" max="23" width="27.5" customWidth="1"/>
    <col min="26" max="26" width="13.33203125" customWidth="1"/>
    <col min="27" max="27" width="14.83203125" customWidth="1"/>
  </cols>
  <sheetData>
    <row r="1" spans="1:27" ht="16">
      <c r="A1" s="1" t="s">
        <v>27</v>
      </c>
      <c r="G1" t="s">
        <v>95</v>
      </c>
      <c r="H1" t="s">
        <v>69</v>
      </c>
      <c r="R1" s="11" t="s">
        <v>121</v>
      </c>
      <c r="S1" s="11"/>
      <c r="W1" s="13" t="s">
        <v>122</v>
      </c>
      <c r="X1" s="14"/>
      <c r="Y1" s="16"/>
    </row>
    <row r="2" spans="1:27">
      <c r="F2" t="s">
        <v>113</v>
      </c>
      <c r="G2" s="8">
        <v>310400</v>
      </c>
      <c r="H2" s="8">
        <v>379100</v>
      </c>
      <c r="L2" t="s">
        <v>116</v>
      </c>
      <c r="M2">
        <v>23</v>
      </c>
      <c r="R2" s="10" t="s">
        <v>1</v>
      </c>
      <c r="S2" s="10" t="s">
        <v>25</v>
      </c>
      <c r="T2" s="10" t="s">
        <v>5</v>
      </c>
      <c r="U2" s="10" t="s">
        <v>117</v>
      </c>
      <c r="W2" t="s">
        <v>125</v>
      </c>
      <c r="X2" s="15">
        <f>COUNTA($S3:S1048576)</f>
        <v>28</v>
      </c>
      <c r="Y2" s="9"/>
      <c r="Z2" s="19" t="s">
        <v>59</v>
      </c>
      <c r="AA2" s="2">
        <f ca="1">TODAY()</f>
        <v>45742</v>
      </c>
    </row>
    <row r="3" spans="1:27">
      <c r="A3" t="s">
        <v>13</v>
      </c>
      <c r="B3">
        <f>COUNTIF(Dashboard!G6:H1048576,"In Progress")</f>
        <v>6</v>
      </c>
      <c r="F3" t="s">
        <v>114</v>
      </c>
      <c r="G3" s="9">
        <f>GETPIVOTDATA("Actual cost",$G$2)/GETPIVOTDATA("Budget",$H$2)</f>
        <v>0.8187813241888684</v>
      </c>
      <c r="H3" s="9">
        <f>1-G3</f>
        <v>0.1812186758111316</v>
      </c>
      <c r="R3" t="s">
        <v>11</v>
      </c>
      <c r="S3" t="s">
        <v>30</v>
      </c>
      <c r="T3" t="s">
        <v>23</v>
      </c>
      <c r="U3">
        <v>3</v>
      </c>
      <c r="W3" s="12" t="s">
        <v>123</v>
      </c>
      <c r="X3" s="12">
        <f>COUNTIF($T3:T1048576,"Complete")</f>
        <v>7</v>
      </c>
      <c r="Y3" s="9"/>
    </row>
    <row r="4" spans="1:27">
      <c r="A4" t="s">
        <v>16</v>
      </c>
      <c r="B4">
        <f>COUNTIF(Dashboard!G6:H1048576,"Complete")</f>
        <v>7</v>
      </c>
      <c r="S4" t="s">
        <v>31</v>
      </c>
      <c r="T4" t="s">
        <v>13</v>
      </c>
      <c r="U4">
        <v>40</v>
      </c>
      <c r="W4" t="s">
        <v>124</v>
      </c>
      <c r="X4">
        <f>X2-X3</f>
        <v>21</v>
      </c>
      <c r="Y4" s="9"/>
    </row>
    <row r="5" spans="1:27">
      <c r="A5" t="s">
        <v>23</v>
      </c>
      <c r="B5">
        <f>COUNTIF(Dashboard!G6:H1048576,"In Review")</f>
        <v>3</v>
      </c>
      <c r="S5" t="s">
        <v>32</v>
      </c>
      <c r="T5" t="s">
        <v>18</v>
      </c>
      <c r="U5">
        <v>22</v>
      </c>
    </row>
    <row r="6" spans="1:27">
      <c r="A6" t="s">
        <v>18</v>
      </c>
      <c r="B6">
        <f>COUNTIF(Dashboard!G6:H1048576,"On Hold")</f>
        <v>5</v>
      </c>
      <c r="S6" t="s">
        <v>33</v>
      </c>
      <c r="T6" t="s">
        <v>21</v>
      </c>
      <c r="U6">
        <v>7</v>
      </c>
      <c r="W6" s="17" t="s">
        <v>16</v>
      </c>
      <c r="X6" s="9">
        <f>X3/$X$2</f>
        <v>0.25</v>
      </c>
    </row>
    <row r="7" spans="1:27">
      <c r="A7" t="s">
        <v>36</v>
      </c>
      <c r="B7">
        <f>COUNTIF(Dashboard!G6:H1048576,"Blocked")</f>
        <v>1</v>
      </c>
      <c r="R7" t="s">
        <v>14</v>
      </c>
      <c r="S7" t="s">
        <v>71</v>
      </c>
      <c r="T7" t="s">
        <v>18</v>
      </c>
      <c r="U7">
        <v>14</v>
      </c>
      <c r="W7" s="17" t="s">
        <v>126</v>
      </c>
      <c r="X7" s="9">
        <f>X4/$X$2</f>
        <v>0.75</v>
      </c>
    </row>
    <row r="8" spans="1:27">
      <c r="A8" t="s">
        <v>21</v>
      </c>
      <c r="B8">
        <f>COUNTIF(Dashboard!G6:H1048576,"Overdue")</f>
        <v>5</v>
      </c>
      <c r="S8" t="s">
        <v>72</v>
      </c>
      <c r="T8" t="s">
        <v>16</v>
      </c>
      <c r="U8">
        <v>25</v>
      </c>
    </row>
    <row r="9" spans="1:27">
      <c r="A9" t="s">
        <v>110</v>
      </c>
      <c r="B9">
        <f>COUNTIF(Dashboard!G6:H1048576,"Not Started")</f>
        <v>1</v>
      </c>
      <c r="S9" t="s">
        <v>73</v>
      </c>
      <c r="T9" t="s">
        <v>21</v>
      </c>
      <c r="U9">
        <v>20</v>
      </c>
    </row>
    <row r="10" spans="1:27">
      <c r="S10" t="s">
        <v>74</v>
      </c>
      <c r="T10" t="s">
        <v>13</v>
      </c>
      <c r="U10">
        <v>40</v>
      </c>
    </row>
    <row r="11" spans="1:27">
      <c r="R11" t="s">
        <v>17</v>
      </c>
      <c r="S11" t="s">
        <v>75</v>
      </c>
      <c r="T11" t="s">
        <v>21</v>
      </c>
      <c r="U11">
        <v>37</v>
      </c>
    </row>
    <row r="12" spans="1:27">
      <c r="A12" s="6" t="s">
        <v>111</v>
      </c>
      <c r="B12">
        <f>SUM(B6,B7,B9)</f>
        <v>7</v>
      </c>
      <c r="S12" t="s">
        <v>76</v>
      </c>
      <c r="T12" t="s">
        <v>16</v>
      </c>
      <c r="U12">
        <v>20</v>
      </c>
    </row>
    <row r="13" spans="1:27">
      <c r="A13" s="6" t="s">
        <v>112</v>
      </c>
      <c r="B13">
        <f>SUM(B3:B9)</f>
        <v>28</v>
      </c>
      <c r="S13" t="s">
        <v>77</v>
      </c>
      <c r="T13" t="s">
        <v>16</v>
      </c>
      <c r="U13">
        <v>14</v>
      </c>
    </row>
    <row r="14" spans="1:27">
      <c r="S14" t="s">
        <v>78</v>
      </c>
      <c r="T14" t="s">
        <v>13</v>
      </c>
      <c r="U14">
        <v>30</v>
      </c>
    </row>
    <row r="15" spans="1:27">
      <c r="R15" t="s">
        <v>19</v>
      </c>
      <c r="S15" t="s">
        <v>79</v>
      </c>
      <c r="T15" t="s">
        <v>18</v>
      </c>
      <c r="U15" t="s">
        <v>118</v>
      </c>
    </row>
    <row r="16" spans="1:27">
      <c r="S16" t="s">
        <v>80</v>
      </c>
      <c r="T16" t="s">
        <v>16</v>
      </c>
      <c r="U16">
        <v>28</v>
      </c>
    </row>
    <row r="17" spans="18:21">
      <c r="S17" t="s">
        <v>81</v>
      </c>
      <c r="T17" t="s">
        <v>23</v>
      </c>
      <c r="U17">
        <v>12</v>
      </c>
    </row>
    <row r="18" spans="18:21">
      <c r="S18" t="s">
        <v>82</v>
      </c>
      <c r="T18" t="s">
        <v>13</v>
      </c>
      <c r="U18">
        <v>100</v>
      </c>
    </row>
    <row r="19" spans="18:21">
      <c r="R19" t="s">
        <v>22</v>
      </c>
      <c r="S19" t="s">
        <v>83</v>
      </c>
      <c r="T19" t="s">
        <v>13</v>
      </c>
      <c r="U19">
        <v>120</v>
      </c>
    </row>
    <row r="20" spans="18:21">
      <c r="S20" t="s">
        <v>84</v>
      </c>
      <c r="T20" t="s">
        <v>18</v>
      </c>
      <c r="U20">
        <v>35</v>
      </c>
    </row>
    <row r="21" spans="18:21">
      <c r="S21" t="s">
        <v>85</v>
      </c>
      <c r="T21" t="s">
        <v>21</v>
      </c>
      <c r="U21">
        <v>20</v>
      </c>
    </row>
    <row r="22" spans="18:21">
      <c r="S22" t="s">
        <v>86</v>
      </c>
      <c r="T22" t="s">
        <v>23</v>
      </c>
      <c r="U22">
        <v>40</v>
      </c>
    </row>
    <row r="23" spans="18:21">
      <c r="R23" t="s">
        <v>28</v>
      </c>
      <c r="S23" t="s">
        <v>87</v>
      </c>
      <c r="T23" t="s">
        <v>21</v>
      </c>
      <c r="U23">
        <v>37</v>
      </c>
    </row>
    <row r="24" spans="18:21">
      <c r="S24" t="s">
        <v>88</v>
      </c>
      <c r="T24" t="s">
        <v>16</v>
      </c>
      <c r="U24">
        <v>20</v>
      </c>
    </row>
    <row r="25" spans="18:21">
      <c r="S25" t="s">
        <v>89</v>
      </c>
      <c r="T25" t="s">
        <v>110</v>
      </c>
      <c r="U25" t="s">
        <v>118</v>
      </c>
    </row>
    <row r="26" spans="18:21">
      <c r="S26" t="s">
        <v>90</v>
      </c>
      <c r="T26" t="s">
        <v>13</v>
      </c>
      <c r="U26">
        <v>20</v>
      </c>
    </row>
    <row r="27" spans="18:21">
      <c r="R27" t="s">
        <v>29</v>
      </c>
      <c r="S27" t="s">
        <v>91</v>
      </c>
      <c r="T27" t="s">
        <v>18</v>
      </c>
      <c r="U27" t="s">
        <v>118</v>
      </c>
    </row>
    <row r="28" spans="18:21">
      <c r="S28" t="s">
        <v>92</v>
      </c>
      <c r="T28" t="s">
        <v>16</v>
      </c>
      <c r="U28">
        <v>37</v>
      </c>
    </row>
    <row r="29" spans="18:21">
      <c r="S29" t="s">
        <v>93</v>
      </c>
      <c r="T29" t="s">
        <v>36</v>
      </c>
      <c r="U29">
        <v>20</v>
      </c>
    </row>
    <row r="30" spans="18:21">
      <c r="S30" t="s">
        <v>94</v>
      </c>
      <c r="T30" t="s">
        <v>16</v>
      </c>
      <c r="U30">
        <v>14</v>
      </c>
    </row>
  </sheetData>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L1"/>
  <sheetViews>
    <sheetView showGridLines="0" zoomScale="140" zoomScaleNormal="140" workbookViewId="0">
      <pane ySplit="1" topLeftCell="A178" activePane="bottomLeft" state="frozen"/>
      <selection pane="bottomLeft" activeCell="Y22" sqref="Y22"/>
    </sheetView>
  </sheetViews>
  <sheetFormatPr baseColWidth="10" defaultColWidth="8.83203125" defaultRowHeight="15"/>
  <sheetData>
    <row r="1" spans="2:38" s="20" customFormat="1" ht="51.75" customHeight="1">
      <c r="B1" s="85"/>
      <c r="C1" s="109"/>
      <c r="D1" s="110" t="s">
        <v>140</v>
      </c>
      <c r="E1" s="86"/>
      <c r="F1" s="86"/>
      <c r="G1" s="102"/>
      <c r="H1" s="101"/>
      <c r="I1" s="101"/>
      <c r="K1" s="103"/>
      <c r="L1" s="101"/>
      <c r="O1" s="21"/>
      <c r="P1" s="21"/>
      <c r="Q1" s="21"/>
      <c r="R1" s="21"/>
      <c r="S1" s="21"/>
      <c r="T1" s="21"/>
      <c r="U1" s="21"/>
      <c r="V1" s="21"/>
      <c r="W1" s="21"/>
      <c r="X1" s="21"/>
      <c r="Y1" s="21"/>
      <c r="Z1" s="21"/>
      <c r="AA1" s="21"/>
      <c r="AB1" s="21"/>
      <c r="AC1" s="21"/>
      <c r="AD1" s="21"/>
      <c r="AE1" s="21"/>
      <c r="AF1" s="21"/>
      <c r="AG1" s="21"/>
      <c r="AH1" s="21"/>
      <c r="AI1" s="21"/>
      <c r="AJ1" s="21"/>
      <c r="AK1" s="21"/>
      <c r="AL1" s="21"/>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
  <sheetViews>
    <sheetView showGridLines="0" workbookViewId="0">
      <pane ySplit="1" topLeftCell="A2" activePane="bottomLeft" state="frozen"/>
      <selection pane="bottomLeft" activeCell="V11" sqref="V11"/>
    </sheetView>
  </sheetViews>
  <sheetFormatPr baseColWidth="10" defaultColWidth="8.83203125" defaultRowHeight="15"/>
  <sheetData>
    <row r="1" spans="1:7" s="22" customFormat="1" ht="51.75" customHeight="1">
      <c r="A1" s="54"/>
      <c r="B1" s="55"/>
      <c r="C1" s="56"/>
      <c r="D1" s="84" t="s">
        <v>138</v>
      </c>
      <c r="E1" s="84"/>
      <c r="F1" s="84"/>
      <c r="G1" s="84"/>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Dashboard</vt:lpstr>
      <vt:lpstr>Project Table</vt:lpstr>
      <vt:lpstr>Settings</vt:lpstr>
      <vt:lpstr>Formulae for the dashboard</vt:lpstr>
      <vt:lpstr>Help</vt:lpstr>
      <vt:lpstr>Disclaimer</vt:lpstr>
      <vt:lpstr>Dashboard!date</vt:lpstr>
      <vt:lpstr>Dashboard!due_date</vt:lpstr>
      <vt:lpstr>Dashboard!Duration</vt:lpstr>
      <vt:lpstr>Dashboard!Progress</vt:lpstr>
      <vt:lpstr>Dashboard!start_date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2025-03-26T13:38:45Z</dcterms:modified>
</cp:coreProperties>
</file>