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_rels/workbook.xml.rels" ContentType="application/vnd.openxmlformats-package.relationships+xml"/>
  <Override PartName="/xl/media/image1.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ssue tracker" sheetId="1" state="visible" r:id="rId3"/>
    <sheet name="Settings" sheetId="2" state="visible" r:id="rId4"/>
    <sheet name="Disclaimer" sheetId="3" state="visible" r:id="rId5"/>
  </sheets>
  <definedNames>
    <definedName function="false" hidden="false" name="date_closed" vbProcedure="false">'Issue tracker'!$T1</definedName>
    <definedName function="false" hidden="false" name="due_date" vbProcedure="false">'Issue tracker'!$R1</definedName>
    <definedName function="false" hidden="false" name="status" vbProcedure="false">'Issue tracker'!$C1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<sst xmlns="http://schemas.openxmlformats.org/spreadsheetml/2006/main" count="146" uniqueCount="75">
  <si>
    <t xml:space="preserve">Issue Tracker Template</t>
  </si>
  <si>
    <t xml:space="preserve">Department:</t>
  </si>
  <si>
    <t xml:space="preserve">Development</t>
  </si>
  <si>
    <t xml:space="preserve">Project Owner:</t>
  </si>
  <si>
    <t xml:space="preserve">Maria A.</t>
  </si>
  <si>
    <t xml:space="preserve">Status/Priority</t>
  </si>
  <si>
    <t xml:space="preserve">High</t>
  </si>
  <si>
    <t xml:space="preserve">Medium</t>
  </si>
  <si>
    <t xml:space="preserve">Low</t>
  </si>
  <si>
    <t xml:space="preserve">Total</t>
  </si>
  <si>
    <t xml:space="preserve">Overdue</t>
  </si>
  <si>
    <t xml:space="preserve">To do</t>
  </si>
  <si>
    <t xml:space="preserve">In progress</t>
  </si>
  <si>
    <t xml:space="preserve">Done</t>
  </si>
  <si>
    <t xml:space="preserve">In review</t>
  </si>
  <si>
    <t xml:space="preserve">At risk</t>
  </si>
  <si>
    <t xml:space="preserve">Blocked</t>
  </si>
  <si>
    <t xml:space="preserve">High priority</t>
  </si>
  <si>
    <t xml:space="preserve">Postponed</t>
  </si>
  <si>
    <t xml:space="preserve">Discarded</t>
  </si>
  <si>
    <t xml:space="preserve">Bug     ID</t>
  </si>
  <si>
    <t xml:space="preserve">Status</t>
  </si>
  <si>
    <t xml:space="preserve">Title/Summary</t>
  </si>
  <si>
    <t xml:space="preserve">Severity</t>
  </si>
  <si>
    <t xml:space="preserve">Priority</t>
  </si>
  <si>
    <t xml:space="preserve">Issue type</t>
  </si>
  <si>
    <t xml:space="preserve">Classification</t>
  </si>
  <si>
    <t xml:space="preserve">Expected result</t>
  </si>
  <si>
    <t xml:space="preserve">Actual result</t>
  </si>
  <si>
    <t xml:space="preserve">Step-by-step</t>
  </si>
  <si>
    <t xml:space="preserve">Environment</t>
  </si>
  <si>
    <t xml:space="preserve">Links</t>
  </si>
  <si>
    <t xml:space="preserve">Frequency</t>
  </si>
  <si>
    <t xml:space="preserve">Reporter</t>
  </si>
  <si>
    <t xml:space="preserve">Assignee</t>
  </si>
  <si>
    <t xml:space="preserve">Reported on</t>
  </si>
  <si>
    <t xml:space="preserve">Due date</t>
  </si>
  <si>
    <t xml:space="preserve">Days left</t>
  </si>
  <si>
    <t xml:space="preserve">Date closed</t>
  </si>
  <si>
    <t xml:space="preserve">Time logged</t>
  </si>
  <si>
    <t xml:space="preserve">Notes/Comments</t>
  </si>
  <si>
    <t xml:space="preserve">Resolution</t>
  </si>
  <si>
    <t xml:space="preserve">New feature</t>
  </si>
  <si>
    <t xml:space="preserve">Security</t>
  </si>
  <si>
    <t xml:space="preserve">Always</t>
  </si>
  <si>
    <t xml:space="preserve">Anna A.</t>
  </si>
  <si>
    <t xml:space="preserve">Brian B.</t>
  </si>
  <si>
    <t xml:space="preserve">Minor</t>
  </si>
  <si>
    <t xml:space="preserve">Bug</t>
  </si>
  <si>
    <t xml:space="preserve">Crash</t>
  </si>
  <si>
    <t xml:space="preserve">Once</t>
  </si>
  <si>
    <t xml:space="preserve">Carl C.</t>
  </si>
  <si>
    <t xml:space="preserve">Devon D.</t>
  </si>
  <si>
    <t xml:space="preserve">Major</t>
  </si>
  <si>
    <t xml:space="preserve">Suggestion</t>
  </si>
  <si>
    <t xml:space="preserve">UI/Usability</t>
  </si>
  <si>
    <t xml:space="preserve">Sometimes</t>
  </si>
  <si>
    <t xml:space="preserve">Farrah F.</t>
  </si>
  <si>
    <t xml:space="preserve">George G.</t>
  </si>
  <si>
    <t xml:space="preserve">Critical</t>
  </si>
  <si>
    <t xml:space="preserve">Performance</t>
  </si>
  <si>
    <t xml:space="preserve">Rarely</t>
  </si>
  <si>
    <t xml:space="preserve">Hannah H.</t>
  </si>
  <si>
    <t xml:space="preserve">Evelyn E.</t>
  </si>
  <si>
    <t xml:space="preserve">Syntax</t>
  </si>
  <si>
    <t xml:space="preserve">Settings</t>
  </si>
  <si>
    <t xml:space="preserve">Today's date:</t>
  </si>
  <si>
    <t xml:space="preserve">Department</t>
  </si>
  <si>
    <t xml:space="preserve">Project Owner</t>
  </si>
  <si>
    <t xml:space="preserve">Holidays</t>
  </si>
  <si>
    <t xml:space="preserve">Sales</t>
  </si>
  <si>
    <t xml:space="preserve">Gabriel B.</t>
  </si>
  <si>
    <t xml:space="preserve">Finance</t>
  </si>
  <si>
    <t xml:space="preserve">Andrew C.</t>
  </si>
  <si>
    <t xml:space="preserve">Disclaimer</t>
  </si>
</sst>
</file>

<file path=xl/styles.xml><?xml version="1.0" encoding="utf-8"?>
<styleSheet xmlns="http://schemas.openxmlformats.org/spreadsheetml/2006/main">
  <numFmts count="4">
    <numFmt numFmtId="164" formatCode="General"/>
    <numFmt numFmtId="165" formatCode="General"/>
    <numFmt numFmtId="166" formatCode="[$-409]d\-mmm\-yyyy;@"/>
    <numFmt numFmtId="167" formatCode="mm/dd/yyyy"/>
  </numFmts>
  <fonts count="23">
    <font>
      <sz val="11"/>
      <color theme="1"/>
      <name val="Calibri"/>
      <family val="2"/>
      <charset val="1"/>
    </font>
    <font>
      <sz val="10"/>
      <name val="Arial"/>
      <family val="0"/>
    </font>
    <font>
      <sz val="10"/>
      <name val="Arial"/>
      <family val="0"/>
    </font>
    <font>
      <sz val="10"/>
      <name val="Arial"/>
      <family val="0"/>
    </font>
    <font>
      <sz val="10"/>
      <color rgb="FF000000"/>
      <name val="Calibri"/>
      <family val="2"/>
      <charset val="1"/>
    </font>
    <font>
      <sz val="11"/>
      <color theme="1"/>
      <name val="Inter"/>
      <family val="0"/>
      <charset val="1"/>
    </font>
    <font>
      <sz val="11"/>
      <color rgb="FFFFFFFF"/>
      <name val="Inter"/>
      <family val="0"/>
      <charset val="1"/>
    </font>
    <font>
      <sz val="26"/>
      <color rgb="FFFFFFFF"/>
      <name val="Inter"/>
      <family val="0"/>
      <charset val="1"/>
    </font>
    <font>
      <sz val="26"/>
      <color theme="2" tint="-0.25"/>
      <name val="Inter"/>
      <family val="0"/>
      <charset val="1"/>
    </font>
    <font>
      <sz val="10"/>
      <name val="Inter"/>
      <family val="0"/>
      <charset val="1"/>
    </font>
    <font>
      <b val="true"/>
      <sz val="10"/>
      <color theme="0" tint="-0.05"/>
      <name val="Inter"/>
      <family val="0"/>
      <charset val="1"/>
    </font>
    <font>
      <b val="true"/>
      <sz val="10"/>
      <name val="Inter"/>
      <family val="0"/>
      <charset val="1"/>
    </font>
    <font>
      <b val="true"/>
      <sz val="32"/>
      <color theme="9" tint="-0.5"/>
      <name val="Inter"/>
      <family val="0"/>
      <charset val="1"/>
    </font>
    <font>
      <b val="true"/>
      <sz val="10"/>
      <color rgb="FFFFFFFF"/>
      <name val="Inter"/>
      <family val="0"/>
      <charset val="1"/>
    </font>
    <font>
      <sz val="11"/>
      <name val="Inter"/>
      <family val="0"/>
      <charset val="1"/>
    </font>
    <font>
      <b val="true"/>
      <sz val="11"/>
      <name val="Inter"/>
      <family val="0"/>
      <charset val="1"/>
    </font>
    <font>
      <sz val="11"/>
      <color theme="0"/>
      <name val="Roboto"/>
      <family val="0"/>
    </font>
    <font>
      <sz val="11"/>
      <color theme="2" tint="-0.25"/>
      <name val="Inter"/>
      <family val="0"/>
    </font>
    <font>
      <b val="true"/>
      <sz val="26"/>
      <color theme="2" tint="-0.25"/>
      <name val="Inter"/>
      <family val="0"/>
      <charset val="1"/>
    </font>
    <font>
      <sz val="11"/>
      <color theme="2" tint="-0.25"/>
      <name val="Inter"/>
      <family val="0"/>
      <charset val="1"/>
    </font>
    <font>
      <sz val="11"/>
      <color theme="0" tint="-0.05"/>
      <name val="Inter"/>
      <family val="0"/>
      <charset val="1"/>
    </font>
    <font>
      <b val="true"/>
      <sz val="11"/>
      <color theme="0" tint="-0.05"/>
      <name val="Inter"/>
      <family val="0"/>
      <charset val="1"/>
    </font>
    <font>
      <sz val="12"/>
      <color theme="1"/>
      <name val="Calibri"/>
      <family val="0"/>
    </font>
  </fonts>
  <fills count="9">
    <fill>
      <patternFill patternType="none"/>
    </fill>
    <fill>
      <patternFill patternType="gray125"/>
    </fill>
    <fill>
      <patternFill patternType="solid">
        <fgColor rgb="FF000000"/>
        <bgColor rgb="FF031227"/>
      </patternFill>
    </fill>
    <fill>
      <patternFill patternType="solid">
        <fgColor theme="2" tint="-0.25"/>
        <bgColor rgb="FF4E8AFF"/>
      </patternFill>
    </fill>
    <fill>
      <patternFill patternType="solid">
        <fgColor theme="2" tint="-0.1"/>
        <bgColor rgb="FF90CAF9"/>
      </patternFill>
    </fill>
    <fill>
      <patternFill patternType="solid">
        <fgColor theme="0" tint="-0.05"/>
        <bgColor rgb="FFFFFFFF"/>
      </patternFill>
    </fill>
    <fill>
      <patternFill patternType="solid">
        <fgColor rgb="FF4E8AFF"/>
        <bgColor rgb="FF4A8EF2"/>
      </patternFill>
    </fill>
    <fill>
      <patternFill patternType="solid">
        <fgColor theme="2" tint="-0.9"/>
        <bgColor rgb="FF000000"/>
      </patternFill>
    </fill>
    <fill>
      <patternFill patternType="solid">
        <fgColor rgb="FFCCDCFB"/>
        <bgColor rgb="FFCCFFFF"/>
      </patternFill>
    </fill>
  </fills>
  <borders count="31">
    <border diagonalUp="false" diagonalDown="false">
      <left/>
      <right/>
      <top/>
      <bottom/>
      <diagonal/>
    </border>
    <border diagonalUp="false" diagonalDown="false">
      <left/>
      <right style="thin">
        <color theme="0" tint="-0.05"/>
      </right>
      <top/>
      <bottom style="thin">
        <color theme="0" tint="-0.05"/>
      </bottom>
      <diagonal/>
    </border>
    <border diagonalUp="false" diagonalDown="false">
      <left style="thin">
        <color theme="0" tint="-0.05"/>
      </left>
      <right style="thin">
        <color theme="0" tint="-0.05"/>
      </right>
      <top/>
      <bottom style="thin">
        <color theme="0" tint="-0.05"/>
      </bottom>
      <diagonal/>
    </border>
    <border diagonalUp="false" diagonalDown="false">
      <left style="thin">
        <color theme="0" tint="-0.05"/>
      </left>
      <right/>
      <top/>
      <bottom style="thin">
        <color theme="0" tint="-0.05"/>
      </bottom>
      <diagonal/>
    </border>
    <border diagonalUp="false" diagonalDown="false">
      <left style="medium">
        <color theme="2" tint="-0.9"/>
      </left>
      <right style="medium">
        <color theme="2" tint="-0.9"/>
      </right>
      <top style="medium">
        <color theme="2" tint="-0.9"/>
      </top>
      <bottom/>
      <diagonal/>
    </border>
    <border diagonalUp="false" diagonalDown="false">
      <left/>
      <right style="thin">
        <color theme="0" tint="-0.05"/>
      </right>
      <top style="thin">
        <color theme="0" tint="-0.05"/>
      </top>
      <bottom style="thin">
        <color theme="0" tint="-0.05"/>
      </bottom>
      <diagonal/>
    </border>
    <border diagonalUp="false" diagonalDown="false">
      <left style="thin">
        <color theme="0" tint="-0.05"/>
      </left>
      <right style="thin">
        <color theme="0"/>
      </right>
      <top style="thin">
        <color theme="0" tint="-0.05"/>
      </top>
      <bottom style="thin">
        <color theme="0"/>
      </bottom>
      <diagonal/>
    </border>
    <border diagonalUp="false" diagonalDown="false">
      <left style="thin">
        <color theme="0"/>
      </left>
      <right style="thin">
        <color theme="0"/>
      </right>
      <top style="thin">
        <color theme="0" tint="-0.05"/>
      </top>
      <bottom style="thin">
        <color theme="0"/>
      </bottom>
      <diagonal/>
    </border>
    <border diagonalUp="false" diagonalDown="false">
      <left style="thin">
        <color theme="0"/>
      </left>
      <right/>
      <top style="thin">
        <color theme="0" tint="-0.05"/>
      </top>
      <bottom style="thin">
        <color theme="0"/>
      </bottom>
      <diagonal/>
    </border>
    <border diagonalUp="false" diagonalDown="false">
      <left style="medium">
        <color theme="2" tint="-0.9"/>
      </left>
      <right style="medium">
        <color theme="2" tint="-0.9"/>
      </right>
      <top style="thin">
        <color theme="2" tint="-0.25"/>
      </top>
      <bottom style="thin">
        <color theme="0"/>
      </bottom>
      <diagonal/>
    </border>
    <border diagonalUp="false" diagonalDown="false">
      <left style="thin">
        <color theme="0" tint="-0.05"/>
      </left>
      <right style="thin">
        <color theme="0"/>
      </right>
      <top style="thin">
        <color theme="0"/>
      </top>
      <bottom style="thin">
        <color theme="0"/>
      </bottom>
      <diagonal/>
    </border>
    <border diagonalUp="false" diagonalDown="false">
      <left style="thin">
        <color theme="0"/>
      </left>
      <right style="thin">
        <color theme="0"/>
      </right>
      <top style="thin">
        <color theme="0"/>
      </top>
      <bottom style="thin">
        <color theme="0"/>
      </bottom>
      <diagonal/>
    </border>
    <border diagonalUp="false" diagonalDown="false">
      <left style="thin">
        <color theme="0"/>
      </left>
      <right/>
      <top style="thin">
        <color theme="0"/>
      </top>
      <bottom style="thin">
        <color theme="0"/>
      </bottom>
      <diagonal/>
    </border>
    <border diagonalUp="false" diagonalDown="false">
      <left style="medium">
        <color theme="2" tint="-0.9"/>
      </left>
      <right style="medium">
        <color theme="2" tint="-0.9"/>
      </right>
      <top style="thin">
        <color theme="0"/>
      </top>
      <bottom style="thin">
        <color theme="0"/>
      </bottom>
      <diagonal/>
    </border>
    <border diagonalUp="false" diagonalDown="false">
      <left/>
      <right style="thin">
        <color theme="0" tint="-0.05"/>
      </right>
      <top style="thin">
        <color theme="0" tint="-0.05"/>
      </top>
      <bottom/>
      <diagonal/>
    </border>
    <border diagonalUp="false" diagonalDown="false">
      <left style="thin">
        <color theme="0" tint="-0.05"/>
      </left>
      <right style="thin">
        <color theme="0"/>
      </right>
      <top style="thin">
        <color theme="0"/>
      </top>
      <bottom/>
      <diagonal/>
    </border>
    <border diagonalUp="false" diagonalDown="false">
      <left style="thin">
        <color theme="0"/>
      </left>
      <right style="thin">
        <color theme="0"/>
      </right>
      <top style="thin">
        <color theme="0"/>
      </top>
      <bottom/>
      <diagonal/>
    </border>
    <border diagonalUp="false" diagonalDown="false">
      <left style="thin">
        <color theme="0"/>
      </left>
      <right/>
      <top style="thin">
        <color theme="0"/>
      </top>
      <bottom/>
      <diagonal/>
    </border>
    <border diagonalUp="false" diagonalDown="false">
      <left style="medium">
        <color theme="2" tint="-0.9"/>
      </left>
      <right style="medium">
        <color theme="2" tint="-0.9"/>
      </right>
      <top style="thin">
        <color theme="0"/>
      </top>
      <bottom/>
      <diagonal/>
    </border>
    <border diagonalUp="false" diagonalDown="false">
      <left style="medium">
        <color theme="2" tint="-0.9"/>
      </left>
      <right/>
      <top style="medium">
        <color theme="2" tint="-0.9"/>
      </top>
      <bottom style="medium">
        <color theme="2" tint="-0.9"/>
      </bottom>
      <diagonal/>
    </border>
    <border diagonalUp="false" diagonalDown="false">
      <left/>
      <right/>
      <top style="medium">
        <color theme="2" tint="-0.9"/>
      </top>
      <bottom style="medium">
        <color theme="2" tint="-0.9"/>
      </bottom>
      <diagonal/>
    </border>
    <border diagonalUp="false" diagonalDown="false">
      <left style="medium">
        <color theme="2" tint="-0.9"/>
      </left>
      <right style="medium">
        <color theme="2" tint="-0.9"/>
      </right>
      <top style="medium">
        <color theme="2" tint="-0.9"/>
      </top>
      <bottom style="medium">
        <color theme="2" tint="-0.9"/>
      </bottom>
      <diagonal/>
    </border>
    <border diagonalUp="false" diagonalDown="false">
      <left style="thin">
        <color theme="0" tint="-0.25"/>
      </left>
      <right style="thin">
        <color theme="0" tint="-0.25"/>
      </right>
      <top style="thin">
        <color theme="0" tint="-0.05"/>
      </top>
      <bottom style="thin">
        <color theme="0" tint="-0.05"/>
      </bottom>
      <diagonal/>
    </border>
    <border diagonalUp="false" diagonalDown="false">
      <left style="thin">
        <color theme="0" tint="-0.25"/>
      </left>
      <right style="thin">
        <color theme="0" tint="-0.25"/>
      </right>
      <top/>
      <bottom style="thin">
        <color theme="0" tint="-0.05"/>
      </bottom>
      <diagonal/>
    </border>
    <border diagonalUp="false" diagonalDown="false">
      <left style="thin"/>
      <right style="thin"/>
      <top style="thin"/>
      <bottom style="thin"/>
      <diagonal/>
    </border>
    <border diagonalUp="false" diagonalDown="false">
      <left/>
      <right style="thin">
        <color theme="0"/>
      </right>
      <top/>
      <bottom style="thin">
        <color theme="0"/>
      </bottom>
      <diagonal/>
    </border>
    <border diagonalUp="false" diagonalDown="false">
      <left style="thin">
        <color theme="0"/>
      </left>
      <right style="thin">
        <color theme="0"/>
      </right>
      <top/>
      <bottom style="thin">
        <color theme="0"/>
      </bottom>
      <diagonal/>
    </border>
    <border diagonalUp="false" diagonalDown="false">
      <left style="thin">
        <color theme="0"/>
      </left>
      <right/>
      <top/>
      <bottom style="thin">
        <color theme="0"/>
      </bottom>
      <diagonal/>
    </border>
    <border diagonalUp="false" diagonalDown="false">
      <left/>
      <right/>
      <top style="thin">
        <color theme="0" tint="-0.05"/>
      </top>
      <bottom style="thin">
        <color theme="0" tint="-0.05"/>
      </bottom>
      <diagonal/>
    </border>
    <border diagonalUp="false" diagonalDown="false">
      <left/>
      <right/>
      <top/>
      <bottom style="thin">
        <color theme="0" tint="-0.05"/>
      </bottom>
      <diagonal/>
    </border>
    <border diagonalUp="false" diagonalDown="false">
      <left/>
      <right/>
      <top style="thin">
        <color theme="0" tint="-0.05"/>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7" shrinkToFit="false"/>
      <protection locked="true" hidden="false"/>
    </xf>
    <xf numFmtId="164" fontId="7" fillId="2" borderId="0" xfId="0" applyFont="true" applyBorder="false" applyAlignment="true" applyProtection="false">
      <alignment horizontal="left" vertical="center" textRotation="0" wrapText="false" indent="9"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11" shrinkToFit="false"/>
      <protection locked="true" hidden="false"/>
    </xf>
    <xf numFmtId="164" fontId="6" fillId="2"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7" shrinkToFit="false"/>
      <protection locked="true" hidden="false"/>
    </xf>
    <xf numFmtId="164" fontId="8" fillId="0" borderId="0" xfId="0" applyFont="true" applyBorder="false" applyAlignment="true" applyProtection="false">
      <alignment horizontal="left" vertical="center" textRotation="0" wrapText="false" indent="9"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1" xfId="0" applyFont="true" applyBorder="true" applyAlignment="true" applyProtection="false">
      <alignment horizontal="center" vertical="center" textRotation="0" wrapText="false" indent="0" shrinkToFit="false"/>
      <protection locked="true" hidden="false"/>
    </xf>
    <xf numFmtId="164" fontId="10" fillId="3" borderId="2" xfId="0" applyFont="true" applyBorder="true" applyAlignment="true" applyProtection="false">
      <alignment horizontal="center" vertical="center" textRotation="0" wrapText="false" indent="0" shrinkToFit="false"/>
      <protection locked="true" hidden="false"/>
    </xf>
    <xf numFmtId="164" fontId="10" fillId="3" borderId="3" xfId="0" applyFont="true" applyBorder="tru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10" fillId="3" borderId="0" xfId="0" applyFont="true" applyBorder="false" applyAlignment="true" applyProtection="false">
      <alignment horizontal="center" vertical="center" textRotation="0" wrapText="false" indent="0" shrinkToFit="false"/>
      <protection locked="true" hidden="false"/>
    </xf>
    <xf numFmtId="164" fontId="10" fillId="4" borderId="5" xfId="0" applyFont="true" applyBorder="true" applyAlignment="true" applyProtection="false">
      <alignment horizontal="center" vertical="center" textRotation="0" wrapText="false" indent="0" shrinkToFit="false"/>
      <protection locked="true" hidden="false"/>
    </xf>
    <xf numFmtId="165" fontId="9" fillId="5" borderId="6" xfId="0" applyFont="true" applyBorder="true" applyAlignment="true" applyProtection="false">
      <alignment horizontal="center" vertical="center" textRotation="0" wrapText="false" indent="0" shrinkToFit="false"/>
      <protection locked="true" hidden="false"/>
    </xf>
    <xf numFmtId="165" fontId="9" fillId="5" borderId="7" xfId="0" applyFont="true" applyBorder="true" applyAlignment="true" applyProtection="false">
      <alignment horizontal="center" vertical="center" textRotation="0" wrapText="false" indent="0" shrinkToFit="false"/>
      <protection locked="true" hidden="false"/>
    </xf>
    <xf numFmtId="165" fontId="9" fillId="5" borderId="8" xfId="0" applyFont="true" applyBorder="true" applyAlignment="true" applyProtection="false">
      <alignment horizontal="center" vertical="center" textRotation="0" wrapText="false" indent="0" shrinkToFit="false"/>
      <protection locked="true" hidden="false"/>
    </xf>
    <xf numFmtId="165" fontId="11" fillId="5" borderId="9" xfId="0" applyFont="true" applyBorder="true" applyAlignment="true" applyProtection="false">
      <alignment horizontal="center" vertical="center" textRotation="0" wrapText="false" indent="0" shrinkToFit="false"/>
      <protection locked="true" hidden="false"/>
    </xf>
    <xf numFmtId="165" fontId="12" fillId="5" borderId="0" xfId="0" applyFont="true" applyBorder="true" applyAlignment="true" applyProtection="false">
      <alignment horizontal="center" vertical="center" textRotation="0" wrapText="false" indent="0" shrinkToFit="false"/>
      <protection locked="true" hidden="false"/>
    </xf>
    <xf numFmtId="165" fontId="9" fillId="5" borderId="10" xfId="0" applyFont="true" applyBorder="true" applyAlignment="true" applyProtection="false">
      <alignment horizontal="center" vertical="center" textRotation="0" wrapText="false" indent="0" shrinkToFit="false"/>
      <protection locked="true" hidden="false"/>
    </xf>
    <xf numFmtId="165" fontId="9" fillId="5" borderId="11" xfId="0" applyFont="true" applyBorder="true" applyAlignment="true" applyProtection="false">
      <alignment horizontal="center" vertical="center" textRotation="0" wrapText="false" indent="0" shrinkToFit="false"/>
      <protection locked="true" hidden="false"/>
    </xf>
    <xf numFmtId="165" fontId="9" fillId="5" borderId="12" xfId="0" applyFont="true" applyBorder="true" applyAlignment="true" applyProtection="false">
      <alignment horizontal="center" vertical="center" textRotation="0" wrapText="false" indent="0" shrinkToFit="false"/>
      <protection locked="true" hidden="false"/>
    </xf>
    <xf numFmtId="165" fontId="11" fillId="5" borderId="13" xfId="0" applyFont="true" applyBorder="true" applyAlignment="true" applyProtection="false">
      <alignment horizontal="center" vertical="center" textRotation="0" wrapText="false" indent="0" shrinkToFit="false"/>
      <protection locked="true" hidden="false"/>
    </xf>
    <xf numFmtId="164" fontId="10" fillId="4" borderId="14" xfId="0" applyFont="true" applyBorder="true" applyAlignment="true" applyProtection="false">
      <alignment horizontal="center" vertical="center" textRotation="0" wrapText="false" indent="0" shrinkToFit="false"/>
      <protection locked="true" hidden="false"/>
    </xf>
    <xf numFmtId="165" fontId="9" fillId="5" borderId="15" xfId="0" applyFont="true" applyBorder="true" applyAlignment="true" applyProtection="false">
      <alignment horizontal="center" vertical="center" textRotation="0" wrapText="false" indent="0" shrinkToFit="false"/>
      <protection locked="true" hidden="false"/>
    </xf>
    <xf numFmtId="165" fontId="9" fillId="5" borderId="16" xfId="0" applyFont="true" applyBorder="true" applyAlignment="true" applyProtection="false">
      <alignment horizontal="center" vertical="center" textRotation="0" wrapText="false" indent="0" shrinkToFit="false"/>
      <protection locked="true" hidden="false"/>
    </xf>
    <xf numFmtId="165" fontId="9" fillId="5" borderId="17" xfId="0" applyFont="true" applyBorder="true" applyAlignment="true" applyProtection="false">
      <alignment horizontal="center" vertical="center" textRotation="0" wrapText="false" indent="0" shrinkToFit="false"/>
      <protection locked="true" hidden="false"/>
    </xf>
    <xf numFmtId="165" fontId="11" fillId="5" borderId="18" xfId="0" applyFont="true" applyBorder="true" applyAlignment="true" applyProtection="false">
      <alignment horizontal="center" vertical="center" textRotation="0" wrapText="false" indent="0" shrinkToFit="false"/>
      <protection locked="true" hidden="false"/>
    </xf>
    <xf numFmtId="164" fontId="10" fillId="3" borderId="19" xfId="0" applyFont="true" applyBorder="true" applyAlignment="true" applyProtection="false">
      <alignment horizontal="center" vertical="center" textRotation="0" wrapText="false" indent="0" shrinkToFit="false"/>
      <protection locked="true" hidden="false"/>
    </xf>
    <xf numFmtId="165" fontId="11" fillId="5" borderId="20" xfId="0" applyFont="true" applyBorder="true" applyAlignment="true" applyProtection="false">
      <alignment horizontal="center" vertical="center" textRotation="0" wrapText="false" indent="0" shrinkToFit="false"/>
      <protection locked="true" hidden="false"/>
    </xf>
    <xf numFmtId="165" fontId="11" fillId="5" borderId="21" xfId="0" applyFont="true" applyBorder="true" applyAlignment="true" applyProtection="false">
      <alignment horizontal="center" vertical="center" textRotation="0" wrapText="false" indent="0" shrinkToFit="false"/>
      <protection locked="true" hidden="false"/>
    </xf>
    <xf numFmtId="164" fontId="13" fillId="6" borderId="2" xfId="20" applyFont="true" applyBorder="true" applyAlignment="true" applyProtection="false">
      <alignment horizontal="center" vertical="center" textRotation="0" wrapText="true" indent="0" shrinkToFit="false"/>
      <protection locked="true" hidden="false"/>
    </xf>
    <xf numFmtId="164" fontId="11" fillId="0" borderId="22" xfId="20" applyFont="true" applyBorder="true" applyAlignment="true" applyProtection="false">
      <alignment horizontal="center" vertical="center" textRotation="0" wrapText="false" indent="0" shrinkToFit="false"/>
      <protection locked="true" hidden="false"/>
    </xf>
    <xf numFmtId="164" fontId="9" fillId="0" borderId="22" xfId="20" applyFont="true" applyBorder="true" applyAlignment="true" applyProtection="false">
      <alignment horizontal="center" vertical="center" textRotation="0" wrapText="true" indent="0" shrinkToFit="false"/>
      <protection locked="true" hidden="false"/>
    </xf>
    <xf numFmtId="164" fontId="9" fillId="0" borderId="22" xfId="20" applyFont="true" applyBorder="true" applyAlignment="true" applyProtection="false">
      <alignment horizontal="left" vertical="top" textRotation="0" wrapText="false" indent="1" shrinkToFit="false"/>
      <protection locked="true" hidden="false"/>
    </xf>
    <xf numFmtId="164" fontId="9" fillId="0" borderId="22" xfId="20" applyFont="true" applyBorder="true" applyAlignment="true" applyProtection="false">
      <alignment horizontal="left" vertical="center" textRotation="0" wrapText="true" indent="1" shrinkToFit="false"/>
      <protection locked="true" hidden="false"/>
    </xf>
    <xf numFmtId="166" fontId="9" fillId="0" borderId="22" xfId="20" applyFont="true" applyBorder="true" applyAlignment="true" applyProtection="false">
      <alignment horizontal="right" vertical="center" textRotation="0" wrapText="false" indent="0" shrinkToFit="false"/>
      <protection locked="true" hidden="false"/>
    </xf>
    <xf numFmtId="164" fontId="9" fillId="0" borderId="22" xfId="20" applyFont="true" applyBorder="true" applyAlignment="true" applyProtection="false">
      <alignment horizontal="center" vertical="center" textRotation="0" wrapText="false" indent="0" shrinkToFit="false"/>
      <protection locked="true" hidden="false"/>
    </xf>
    <xf numFmtId="164" fontId="9" fillId="0" borderId="23" xfId="20" applyFont="true" applyBorder="true" applyAlignment="true" applyProtection="false">
      <alignment horizontal="left" vertical="top" textRotation="0" wrapText="false" indent="1" shrinkToFit="false"/>
      <protection locked="true" hidden="false"/>
    </xf>
    <xf numFmtId="164" fontId="9" fillId="0" borderId="22" xfId="20" applyFont="true" applyBorder="true" applyAlignment="true" applyProtection="false">
      <alignment horizontal="left" vertical="top" textRotation="0" wrapText="false" indent="1" shrinkToFit="false"/>
      <protection locked="true" hidden="false"/>
    </xf>
    <xf numFmtId="164" fontId="14" fillId="0" borderId="22" xfId="0" applyFont="true" applyBorder="true" applyAlignment="true" applyProtection="false">
      <alignment horizontal="general" vertical="center" textRotation="0" wrapText="false" indent="0" shrinkToFit="false"/>
      <protection locked="true" hidden="false"/>
    </xf>
    <xf numFmtId="164" fontId="14" fillId="0" borderId="22" xfId="0" applyFont="true" applyBorder="true" applyAlignment="false" applyProtection="false">
      <alignment horizontal="general" vertical="bottom" textRotation="0" wrapText="false" indent="0" shrinkToFit="false"/>
      <protection locked="true" hidden="false"/>
    </xf>
    <xf numFmtId="164" fontId="14" fillId="0" borderId="22" xfId="0" applyFont="true" applyBorder="true" applyAlignment="true" applyProtection="false">
      <alignment horizontal="left" vertical="top" textRotation="0" wrapText="false" indent="1" shrinkToFit="false"/>
      <protection locked="true" hidden="false"/>
    </xf>
    <xf numFmtId="164" fontId="14" fillId="0" borderId="22" xfId="0" applyFont="true" applyBorder="true" applyAlignment="true" applyProtection="false">
      <alignment horizontal="left" vertical="bottom" textRotation="0" wrapText="false" indent="1" shrinkToFit="false"/>
      <protection locked="true" hidden="false"/>
    </xf>
    <xf numFmtId="164" fontId="14" fillId="0" borderId="22" xfId="0" applyFont="true" applyBorder="true" applyAlignment="true" applyProtection="false">
      <alignment horizontal="left" vertical="center" textRotation="0" wrapText="false" indent="1" shrinkToFit="false"/>
      <protection locked="true" hidden="false"/>
    </xf>
    <xf numFmtId="166" fontId="14" fillId="0" borderId="22" xfId="0" applyFont="true" applyBorder="true" applyAlignment="true" applyProtection="false">
      <alignment horizontal="right" vertical="center" textRotation="0" wrapText="false" indent="0" shrinkToFit="false"/>
      <protection locked="true" hidden="false"/>
    </xf>
    <xf numFmtId="164" fontId="15" fillId="0" borderId="22" xfId="0" applyFont="true" applyBorder="true" applyAlignment="true" applyProtection="false">
      <alignment horizontal="center" vertical="center" textRotation="0" wrapText="false" indent="0" shrinkToFit="false"/>
      <protection locked="true" hidden="false"/>
    </xf>
    <xf numFmtId="164" fontId="5" fillId="7" borderId="0" xfId="0" applyFont="true" applyBorder="false" applyAlignment="false" applyProtection="false">
      <alignment horizontal="general" vertical="bottom" textRotation="0" wrapText="false" indent="0" shrinkToFit="false"/>
      <protection locked="true" hidden="false"/>
    </xf>
    <xf numFmtId="164" fontId="18" fillId="7" borderId="0" xfId="0" applyFont="true" applyBorder="false" applyAlignment="true" applyProtection="false">
      <alignment horizontal="left" vertical="center" textRotation="0" wrapText="false" indent="6" shrinkToFit="false"/>
      <protection locked="true" hidden="false"/>
    </xf>
    <xf numFmtId="164" fontId="8" fillId="7" borderId="0" xfId="0" applyFont="true" applyBorder="false" applyAlignment="true" applyProtection="false">
      <alignment horizontal="left" vertical="center" textRotation="0" wrapText="false" indent="9" shrinkToFit="false"/>
      <protection locked="true" hidden="false"/>
    </xf>
    <xf numFmtId="164" fontId="8" fillId="7" borderId="0" xfId="0" applyFont="true" applyBorder="false" applyAlignment="true" applyProtection="false">
      <alignment horizontal="left" vertical="center" textRotation="0" wrapText="false" indent="0" shrinkToFit="false"/>
      <protection locked="true" hidden="false"/>
    </xf>
    <xf numFmtId="164" fontId="19" fillId="7" borderId="0" xfId="0" applyFont="true" applyBorder="false" applyAlignment="true" applyProtection="false">
      <alignment horizontal="center" vertical="center" textRotation="0" wrapText="false" indent="0" shrinkToFit="false"/>
      <protection locked="true" hidden="false"/>
    </xf>
    <xf numFmtId="164" fontId="20" fillId="7" borderId="0" xfId="0" applyFont="true" applyBorder="false" applyAlignment="true" applyProtection="false">
      <alignment horizontal="left" vertical="center" textRotation="0" wrapText="false" indent="0" shrinkToFit="false"/>
      <protection locked="true" hidden="false"/>
    </xf>
    <xf numFmtId="164" fontId="19" fillId="7" borderId="0" xfId="0" applyFont="true" applyBorder="false" applyAlignment="true" applyProtection="false">
      <alignment horizontal="left" vertical="center" textRotation="0" wrapText="false" indent="11" shrinkToFit="false"/>
      <protection locked="true" hidden="false"/>
    </xf>
    <xf numFmtId="164" fontId="20" fillId="7" borderId="0" xfId="0" applyFont="true" applyBorder="true" applyAlignment="true" applyProtection="false">
      <alignment horizontal="left" vertical="center" textRotation="0" wrapText="false" indent="0" shrinkToFit="false"/>
      <protection locked="true" hidden="false"/>
    </xf>
    <xf numFmtId="164" fontId="21" fillId="6" borderId="24" xfId="0" applyFont="true" applyBorder="true" applyAlignment="false" applyProtection="false">
      <alignment horizontal="general" vertical="bottom" textRotation="0" wrapText="false" indent="0" shrinkToFit="false"/>
      <protection locked="true" hidden="false"/>
    </xf>
    <xf numFmtId="167" fontId="14" fillId="0" borderId="24" xfId="0" applyFont="true" applyBorder="true" applyAlignment="false" applyProtection="false">
      <alignment horizontal="general" vertical="bottom" textRotation="0" wrapText="false" indent="0" shrinkToFit="false"/>
      <protection locked="true" hidden="false"/>
    </xf>
    <xf numFmtId="164" fontId="21" fillId="6" borderId="25" xfId="0" applyFont="true" applyBorder="true" applyAlignment="true" applyProtection="false">
      <alignment horizontal="center" vertical="center" textRotation="0" wrapText="true" indent="0" shrinkToFit="false"/>
      <protection locked="true" hidden="false"/>
    </xf>
    <xf numFmtId="164" fontId="21" fillId="6" borderId="26" xfId="0" applyFont="true" applyBorder="true" applyAlignment="true" applyProtection="false">
      <alignment horizontal="center" vertical="center" textRotation="0" wrapText="true" indent="0" shrinkToFit="false"/>
      <protection locked="true" hidden="false"/>
    </xf>
    <xf numFmtId="164" fontId="21" fillId="6" borderId="27" xfId="0" applyFont="true" applyBorder="true" applyAlignment="true" applyProtection="false">
      <alignment horizontal="center" vertical="center" textRotation="0" wrapText="true" indent="0" shrinkToFit="false"/>
      <protection locked="true" hidden="false"/>
    </xf>
    <xf numFmtId="164" fontId="21" fillId="6" borderId="0" xfId="0" applyFont="true" applyBorder="true" applyAlignment="true" applyProtection="false">
      <alignment horizontal="center" vertical="center" textRotation="0" wrapText="true" indent="0" shrinkToFit="false"/>
      <protection locked="true" hidden="false"/>
    </xf>
    <xf numFmtId="164" fontId="21" fillId="6" borderId="0" xfId="0" applyFont="true" applyBorder="false" applyAlignment="true" applyProtection="false">
      <alignment horizontal="center" vertical="center" textRotation="0" wrapText="false" indent="0" shrinkToFit="false"/>
      <protection locked="true" hidden="false"/>
    </xf>
    <xf numFmtId="164" fontId="5" fillId="8" borderId="11" xfId="0" applyFont="true" applyBorder="true" applyAlignment="false" applyProtection="false">
      <alignment horizontal="general" vertical="bottom" textRotation="0" wrapText="false" indent="0" shrinkToFit="false"/>
      <protection locked="true" hidden="false"/>
    </xf>
    <xf numFmtId="164" fontId="5" fillId="8" borderId="28" xfId="0" applyFont="true" applyBorder="true" applyAlignment="false" applyProtection="false">
      <alignment horizontal="general" vertical="bottom" textRotation="0" wrapText="false" indent="0" shrinkToFit="false"/>
      <protection locked="true" hidden="false"/>
    </xf>
    <xf numFmtId="167" fontId="5" fillId="8" borderId="29" xfId="0" applyFont="true" applyBorder="true" applyAlignment="false" applyProtection="false">
      <alignment horizontal="general" vertical="bottom" textRotation="0" wrapText="false" indent="0" shrinkToFit="false"/>
      <protection locked="true" hidden="false"/>
    </xf>
    <xf numFmtId="167" fontId="5" fillId="8" borderId="28" xfId="0" applyFont="true" applyBorder="true" applyAlignment="false" applyProtection="false">
      <alignment horizontal="general" vertical="bottom" textRotation="0" wrapText="false" indent="0" shrinkToFit="false"/>
      <protection locked="true" hidden="false"/>
    </xf>
    <xf numFmtId="164" fontId="5" fillId="8" borderId="30" xfId="0" applyFont="true" applyBorder="true" applyAlignment="false" applyProtection="false">
      <alignment horizontal="general" vertical="bottom" textRotation="0" wrapText="false" indent="0" shrinkToFit="false"/>
      <protection locked="true" hidden="false"/>
    </xf>
    <xf numFmtId="164" fontId="18" fillId="7" borderId="0" xfId="0" applyFont="true" applyBorder="false" applyAlignment="true" applyProtection="false">
      <alignment horizontal="left" vertical="center" textRotation="0" wrapText="false" indent="3"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dxfs count="43">
    <dxf>
      <fill>
        <patternFill patternType="solid">
          <fgColor rgb="FF4E8AFF"/>
          <bgColor rgb="FF000000"/>
        </patternFill>
      </fill>
    </dxf>
    <dxf>
      <fill>
        <patternFill patternType="solid">
          <bgColor rgb="FF000000"/>
        </patternFill>
      </fill>
    </dxf>
    <dxf>
      <fill>
        <patternFill patternType="solid">
          <fgColor rgb="FFFFFFFF"/>
          <bgColor rgb="FF000000"/>
        </patternFill>
      </fill>
    </dxf>
    <dxf>
      <fill>
        <patternFill patternType="solid">
          <fgColor rgb="FF388E3C"/>
          <bgColor rgb="FF000000"/>
        </patternFill>
      </fill>
    </dxf>
    <dxf>
      <fill>
        <patternFill patternType="solid">
          <fgColor rgb="FF90CAF9"/>
          <bgColor rgb="FF000000"/>
        </patternFill>
      </fill>
    </dxf>
    <dxf>
      <fill>
        <patternFill patternType="solid">
          <fgColor rgb="FFB39DDB"/>
          <bgColor rgb="FF000000"/>
        </patternFill>
      </fill>
    </dxf>
    <dxf>
      <fill>
        <patternFill patternType="solid">
          <fgColor rgb="FFEF9A9A"/>
          <bgColor rgb="FF000000"/>
        </patternFill>
      </fill>
    </dxf>
    <dxf>
      <fill>
        <patternFill patternType="solid">
          <fgColor rgb="FFFFCC80"/>
          <bgColor rgb="FF000000"/>
        </patternFill>
      </fill>
    </dxf>
    <dxf>
      <fill>
        <patternFill patternType="solid">
          <fgColor rgb="FFDE0000"/>
          <bgColor rgb="FF000000"/>
        </patternFill>
      </fill>
    </dxf>
    <dxf>
      <fill>
        <patternFill patternType="solid">
          <fgColor rgb="FFF57C00"/>
          <bgColor rgb="FF000000"/>
        </patternFill>
      </fill>
    </dxf>
    <dxf>
      <fill>
        <patternFill patternType="solid">
          <fgColor rgb="FFFFA000"/>
          <bgColor rgb="FF000000"/>
        </patternFill>
      </fill>
    </dxf>
    <dxf>
      <fill>
        <patternFill patternType="solid">
          <fgColor rgb="FFD32F2F"/>
          <bgColor rgb="FF000000"/>
        </patternFill>
      </fill>
    </dxf>
    <dxf>
      <fill>
        <patternFill patternType="solid">
          <fgColor rgb="FFFF0000"/>
          <bgColor rgb="FF000000"/>
        </patternFill>
      </fill>
    </dxf>
    <dxf>
      <font>
        <color rgb="FFD32F2F"/>
      </font>
    </dxf>
    <dxf>
      <font>
        <color rgb="FFFFA000"/>
      </font>
    </dxf>
    <dxf>
      <font>
        <color rgb="FF90CAF9"/>
      </font>
    </dxf>
    <dxf>
      <font>
        <color rgb="FF90CAF9"/>
      </font>
    </dxf>
    <dxf>
      <font>
        <color rgb="FF90CAF9"/>
      </font>
    </dxf>
    <dxf>
      <font>
        <color rgb="FFF57C00"/>
      </font>
    </dxf>
    <dxf>
      <font>
        <color rgb="FFFFA000"/>
      </font>
    </dxf>
    <dxf>
      <font>
        <color rgb="FFEF9A9A"/>
      </font>
    </dxf>
    <dxf>
      <font>
        <color rgb="FF90CAF9"/>
      </font>
    </dxf>
    <dxf>
      <font>
        <color rgb="FFB39DDB"/>
      </font>
    </dxf>
    <dxf>
      <font>
        <color rgb="FFFFCC80"/>
      </font>
    </dxf>
    <dxf>
      <font>
        <color rgb="FF388E3C"/>
      </font>
    </dxf>
    <dxf>
      <font>
        <b val="1"/>
        <i val="0"/>
        <color rgb="FFFF99CC"/>
      </font>
    </dxf>
    <dxf>
      <font>
        <b val="1"/>
        <i val="0"/>
        <color rgb="FF9CC7CE"/>
      </font>
    </dxf>
    <dxf>
      <font>
        <b val="1"/>
        <i val="0"/>
        <color rgb="FFBC8FDD"/>
      </font>
    </dxf>
    <dxf>
      <font>
        <b val="1"/>
        <i val="0"/>
        <color rgb="FFF4B942"/>
      </font>
    </dxf>
    <dxf>
      <font>
        <b val="1"/>
        <i val="0"/>
        <color rgb="FF78B832"/>
      </font>
    </dxf>
    <dxf>
      <font>
        <b val="1"/>
        <i val="0"/>
        <color rgb="FFF4B942"/>
      </font>
    </dxf>
    <dxf>
      <font>
        <b val="1"/>
        <i val="0"/>
        <color rgb="FF76B531"/>
      </font>
    </dxf>
    <dxf>
      <font>
        <b val="1"/>
        <i val="0"/>
        <color rgb="FFFF0000"/>
      </font>
    </dxf>
    <dxf>
      <font>
        <b val="1"/>
        <i val="0"/>
        <color rgb="FFF4B942"/>
      </font>
    </dxf>
    <dxf>
      <font>
        <b val="1"/>
        <i val="0"/>
        <color rgb="FF85B2F6"/>
      </font>
    </dxf>
    <dxf>
      <font>
        <b val="1"/>
        <i val="0"/>
        <color rgb="FFDE0000"/>
      </font>
    </dxf>
    <dxf>
      <font>
        <b val="1"/>
        <i val="0"/>
        <color rgb="FF85B2F6"/>
      </font>
    </dxf>
    <dxf>
      <font>
        <b val="1"/>
        <i val="0"/>
        <color rgb="FFF4B942"/>
      </font>
    </dxf>
    <dxf>
      <font>
        <b val="1"/>
        <i val="0"/>
        <color rgb="FFDE0000"/>
      </font>
    </dxf>
    <dxf>
      <font>
        <b val="1"/>
        <i val="0"/>
        <color rgb="FFDE0000"/>
      </font>
    </dxf>
    <dxf>
      <font>
        <b val="1"/>
        <i val="0"/>
        <color rgb="FFCC6600"/>
      </font>
    </dxf>
    <dxf>
      <font>
        <b val="1"/>
        <i val="0"/>
        <color rgb="FFF4B942"/>
      </font>
    </dxf>
    <dxf>
      <font>
        <b val="1"/>
        <i val="0"/>
        <color rgb="FF85B2F6"/>
      </font>
    </dxf>
  </dxfs>
  <colors>
    <indexedColors>
      <rgbColor rgb="FF000000"/>
      <rgbColor rgb="FFFFFFFF"/>
      <rgbColor rgb="FFFF0000"/>
      <rgbColor rgb="FF00FF00"/>
      <rgbColor rgb="FF0000FF"/>
      <rgbColor rgb="FFFFFF00"/>
      <rgbColor rgb="FFFF00FF"/>
      <rgbColor rgb="FF00FFFF"/>
      <rgbColor rgb="FFDE0000"/>
      <rgbColor rgb="FF008000"/>
      <rgbColor rgb="FF000080"/>
      <rgbColor rgb="FF76B531"/>
      <rgbColor rgb="FF800080"/>
      <rgbColor rgb="FF008080"/>
      <rgbColor rgb="FFBFBFBF"/>
      <rgbColor rgb="FF808080"/>
      <rgbColor rgb="FFB39DDB"/>
      <rgbColor rgb="FFCC6600"/>
      <rgbColor rgb="FFF2F2F2"/>
      <rgbColor rgb="FFCCFFFF"/>
      <rgbColor rgb="FF660066"/>
      <rgbColor rgb="FFEF9A9A"/>
      <rgbColor rgb="FF0066CC"/>
      <rgbColor rgb="FFCCDCFB"/>
      <rgbColor rgb="FF000080"/>
      <rgbColor rgb="FFFF00FF"/>
      <rgbColor rgb="FFFFFF00"/>
      <rgbColor rgb="FF00FFFF"/>
      <rgbColor rgb="FF800080"/>
      <rgbColor rgb="FF800000"/>
      <rgbColor rgb="FF008080"/>
      <rgbColor rgb="FF0000FF"/>
      <rgbColor rgb="FF00CCFF"/>
      <rgbColor rgb="FFCCFFFF"/>
      <rgbColor rgb="FF9CC7CE"/>
      <rgbColor rgb="FFFFFF99"/>
      <rgbColor rgb="FF90CAF9"/>
      <rgbColor rgb="FFFF99CC"/>
      <rgbColor rgb="FFBC8FDD"/>
      <rgbColor rgb="FFFFCC80"/>
      <rgbColor rgb="FF4E8AFF"/>
      <rgbColor rgb="FF33CCCC"/>
      <rgbColor rgb="FF78B832"/>
      <rgbColor rgb="FFF4B942"/>
      <rgbColor rgb="FFFFA000"/>
      <rgbColor rgb="FFF57C00"/>
      <rgbColor rgb="FF4A8EF2"/>
      <rgbColor rgb="FF85B2F6"/>
      <rgbColor rgb="FF003366"/>
      <rgbColor rgb="FF388E3C"/>
      <rgbColor rgb="FF031227"/>
      <rgbColor rgb="FF333300"/>
      <rgbColor rgb="FFD32F2F"/>
      <rgbColor rgb="FF993366"/>
      <rgbColor rgb="FF333399"/>
      <rgbColor rgb="FF50465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Settings!A1"/>
</Relationships>
</file>

<file path=xl/drawings/_rels/drawing2.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apos;Issue tracker&apos;!A1"/>
</Relationships>
</file>

<file path=xl/drawings/_rels/drawing3.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Settings!A1"/><Relationship Id="rId5" Type="http://schemas.openxmlformats.org/officeDocument/2006/relationships/hyperlink" Target="#&apos;Issue tracker&apos;!A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133200</xdr:colOff>
      <xdr:row>0</xdr:row>
      <xdr:rowOff>104760</xdr:rowOff>
    </xdr:from>
    <xdr:to>
      <xdr:col>2</xdr:col>
      <xdr:colOff>663840</xdr:colOff>
      <xdr:row>0</xdr:row>
      <xdr:rowOff>504360</xdr:rowOff>
    </xdr:to>
    <xdr:pic>
      <xdr:nvPicPr>
        <xdr:cNvPr id="0" name="Picture 1" descr="">
          <a:hlinkClick r:id="rId1"/>
        </xdr:cNvPr>
        <xdr:cNvPicPr/>
      </xdr:nvPicPr>
      <xdr:blipFill>
        <a:blip r:embed="rId2"/>
        <a:stretch/>
      </xdr:blipFill>
      <xdr:spPr>
        <a:xfrm>
          <a:off x="133200" y="104760"/>
          <a:ext cx="1255680" cy="399600"/>
        </a:xfrm>
        <a:prstGeom prst="rect">
          <a:avLst/>
        </a:prstGeom>
        <a:ln w="0">
          <a:noFill/>
        </a:ln>
      </xdr:spPr>
    </xdr:pic>
    <xdr:clientData/>
  </xdr:twoCellAnchor>
  <xdr:twoCellAnchor editAs="absolute">
    <xdr:from>
      <xdr:col>14</xdr:col>
      <xdr:colOff>123840</xdr:colOff>
      <xdr:row>0</xdr:row>
      <xdr:rowOff>95400</xdr:rowOff>
    </xdr:from>
    <xdr:to>
      <xdr:col>16</xdr:col>
      <xdr:colOff>313920</xdr:colOff>
      <xdr:row>0</xdr:row>
      <xdr:rowOff>495000</xdr:rowOff>
    </xdr:to>
    <xdr:sp>
      <xdr:nvSpPr>
        <xdr:cNvPr id="1" name="Rounded Rectangle 2">
          <a:hlinkClick r:id="rId3"/>
        </xdr:cNvPr>
        <xdr:cNvSpPr/>
      </xdr:nvSpPr>
      <xdr:spPr>
        <a:xfrm>
          <a:off x="16323840" y="95400"/>
          <a:ext cx="237528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13</xdr:col>
      <xdr:colOff>66600</xdr:colOff>
      <xdr:row>0</xdr:row>
      <xdr:rowOff>133200</xdr:rowOff>
    </xdr:from>
    <xdr:to>
      <xdr:col>13</xdr:col>
      <xdr:colOff>904320</xdr:colOff>
      <xdr:row>0</xdr:row>
      <xdr:rowOff>456840</xdr:rowOff>
    </xdr:to>
    <xdr:sp>
      <xdr:nvSpPr>
        <xdr:cNvPr id="2" name="Rounded Rectangle 3">
          <a:hlinkClick r:id="rId4"/>
        </xdr:cNvPr>
        <xdr:cNvSpPr/>
      </xdr:nvSpPr>
      <xdr:spPr>
        <a:xfrm>
          <a:off x="15219720" y="133200"/>
          <a:ext cx="83772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Settings</a:t>
          </a:r>
          <a:endParaRPr b="0" lang="en-US"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181080</xdr:colOff>
      <xdr:row>0</xdr:row>
      <xdr:rowOff>95400</xdr:rowOff>
    </xdr:from>
    <xdr:to>
      <xdr:col>1</xdr:col>
      <xdr:colOff>454680</xdr:colOff>
      <xdr:row>0</xdr:row>
      <xdr:rowOff>495000</xdr:rowOff>
    </xdr:to>
    <xdr:pic>
      <xdr:nvPicPr>
        <xdr:cNvPr id="3" name="Picture 1" descr="">
          <a:hlinkClick r:id="rId1"/>
        </xdr:cNvPr>
        <xdr:cNvPicPr/>
      </xdr:nvPicPr>
      <xdr:blipFill>
        <a:blip r:embed="rId2"/>
        <a:stretch/>
      </xdr:blipFill>
      <xdr:spPr>
        <a:xfrm>
          <a:off x="181080" y="95400"/>
          <a:ext cx="1270440" cy="399600"/>
        </a:xfrm>
        <a:prstGeom prst="rect">
          <a:avLst/>
        </a:prstGeom>
        <a:ln w="0">
          <a:noFill/>
        </a:ln>
      </xdr:spPr>
    </xdr:pic>
    <xdr:clientData/>
  </xdr:twoCellAnchor>
  <xdr:twoCellAnchor editAs="absolute">
    <xdr:from>
      <xdr:col>16</xdr:col>
      <xdr:colOff>352440</xdr:colOff>
      <xdr:row>0</xdr:row>
      <xdr:rowOff>104760</xdr:rowOff>
    </xdr:from>
    <xdr:to>
      <xdr:col>20</xdr:col>
      <xdr:colOff>247320</xdr:colOff>
      <xdr:row>0</xdr:row>
      <xdr:rowOff>504360</xdr:rowOff>
    </xdr:to>
    <xdr:sp>
      <xdr:nvSpPr>
        <xdr:cNvPr id="4" name="Rounded Rectangle 2">
          <a:hlinkClick r:id="rId3"/>
        </xdr:cNvPr>
        <xdr:cNvSpPr/>
      </xdr:nvSpPr>
      <xdr:spPr>
        <a:xfrm>
          <a:off x="16229880" y="104760"/>
          <a:ext cx="239184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14</xdr:col>
      <xdr:colOff>781200</xdr:colOff>
      <xdr:row>0</xdr:row>
      <xdr:rowOff>142920</xdr:rowOff>
    </xdr:from>
    <xdr:to>
      <xdr:col>16</xdr:col>
      <xdr:colOff>114120</xdr:colOff>
      <xdr:row>0</xdr:row>
      <xdr:rowOff>466560</xdr:rowOff>
    </xdr:to>
    <xdr:sp>
      <xdr:nvSpPr>
        <xdr:cNvPr id="5" name="Rounded Rectangle 3">
          <a:hlinkClick r:id="rId4"/>
        </xdr:cNvPr>
        <xdr:cNvSpPr/>
      </xdr:nvSpPr>
      <xdr:spPr>
        <a:xfrm>
          <a:off x="15007680" y="142920"/>
          <a:ext cx="98388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Main table</a:t>
          </a:r>
          <a:endParaRPr b="0" lang="en-US" sz="11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142920</xdr:colOff>
      <xdr:row>0</xdr:row>
      <xdr:rowOff>95400</xdr:rowOff>
    </xdr:from>
    <xdr:to>
      <xdr:col>2</xdr:col>
      <xdr:colOff>140040</xdr:colOff>
      <xdr:row>0</xdr:row>
      <xdr:rowOff>495000</xdr:rowOff>
    </xdr:to>
    <xdr:pic>
      <xdr:nvPicPr>
        <xdr:cNvPr id="6" name="Picture 1" descr="">
          <a:hlinkClick r:id="rId1"/>
        </xdr:cNvPr>
        <xdr:cNvPicPr/>
      </xdr:nvPicPr>
      <xdr:blipFill>
        <a:blip r:embed="rId2"/>
        <a:stretch/>
      </xdr:blipFill>
      <xdr:spPr>
        <a:xfrm>
          <a:off x="142920" y="95400"/>
          <a:ext cx="1197360" cy="399600"/>
        </a:xfrm>
        <a:prstGeom prst="rect">
          <a:avLst/>
        </a:prstGeom>
        <a:ln w="0">
          <a:noFill/>
        </a:ln>
      </xdr:spPr>
    </xdr:pic>
    <xdr:clientData/>
  </xdr:twoCellAnchor>
  <xdr:twoCellAnchor editAs="absolute">
    <xdr:from>
      <xdr:col>25</xdr:col>
      <xdr:colOff>142920</xdr:colOff>
      <xdr:row>0</xdr:row>
      <xdr:rowOff>104760</xdr:rowOff>
    </xdr:from>
    <xdr:to>
      <xdr:col>28</xdr:col>
      <xdr:colOff>571320</xdr:colOff>
      <xdr:row>0</xdr:row>
      <xdr:rowOff>504360</xdr:rowOff>
    </xdr:to>
    <xdr:sp>
      <xdr:nvSpPr>
        <xdr:cNvPr id="7" name="Rounded Rectangle 2">
          <a:hlinkClick r:id="rId3"/>
        </xdr:cNvPr>
        <xdr:cNvSpPr/>
      </xdr:nvSpPr>
      <xdr:spPr>
        <a:xfrm>
          <a:off x="15144840" y="104760"/>
          <a:ext cx="22287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23</xdr:col>
      <xdr:colOff>266760</xdr:colOff>
      <xdr:row>0</xdr:row>
      <xdr:rowOff>152280</xdr:rowOff>
    </xdr:from>
    <xdr:to>
      <xdr:col>24</xdr:col>
      <xdr:colOff>495000</xdr:colOff>
      <xdr:row>0</xdr:row>
      <xdr:rowOff>475920</xdr:rowOff>
    </xdr:to>
    <xdr:sp>
      <xdr:nvSpPr>
        <xdr:cNvPr id="8" name="Rounded Rectangle 3">
          <a:hlinkClick r:id="rId4"/>
        </xdr:cNvPr>
        <xdr:cNvSpPr/>
      </xdr:nvSpPr>
      <xdr:spPr>
        <a:xfrm>
          <a:off x="14068440" y="152280"/>
          <a:ext cx="82836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Settings</a:t>
          </a:r>
          <a:endParaRPr b="0" lang="en-US" sz="1100" spc="-1" strike="noStrike">
            <a:latin typeface="Times New Roman"/>
          </a:endParaRPr>
        </a:p>
      </xdr:txBody>
    </xdr:sp>
    <xdr:clientData/>
  </xdr:twoCellAnchor>
  <xdr:twoCellAnchor editAs="absolute">
    <xdr:from>
      <xdr:col>21</xdr:col>
      <xdr:colOff>485640</xdr:colOff>
      <xdr:row>0</xdr:row>
      <xdr:rowOff>152280</xdr:rowOff>
    </xdr:from>
    <xdr:to>
      <xdr:col>23</xdr:col>
      <xdr:colOff>161280</xdr:colOff>
      <xdr:row>0</xdr:row>
      <xdr:rowOff>475920</xdr:rowOff>
    </xdr:to>
    <xdr:sp>
      <xdr:nvSpPr>
        <xdr:cNvPr id="9" name="Rounded Rectangle 4">
          <a:hlinkClick r:id="rId5"/>
        </xdr:cNvPr>
        <xdr:cNvSpPr/>
      </xdr:nvSpPr>
      <xdr:spPr>
        <a:xfrm>
          <a:off x="13087080" y="152280"/>
          <a:ext cx="875880" cy="32364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Main table</a:t>
          </a:r>
          <a:endParaRPr b="0" lang="en-US" sz="1100" spc="-1" strike="noStrike">
            <a:latin typeface="Times New Roman"/>
          </a:endParaRPr>
        </a:p>
      </xdr:txBody>
    </xdr:sp>
    <xdr:clientData/>
  </xdr:twoCellAnchor>
  <xdr:twoCellAnchor editAs="absolute">
    <xdr:from>
      <xdr:col>1</xdr:col>
      <xdr:colOff>0</xdr:colOff>
      <xdr:row>3</xdr:row>
      <xdr:rowOff>0</xdr:rowOff>
    </xdr:from>
    <xdr:to>
      <xdr:col>8</xdr:col>
      <xdr:colOff>599760</xdr:colOff>
      <xdr:row>18</xdr:row>
      <xdr:rowOff>18720</xdr:rowOff>
    </xdr:to>
    <xdr:sp>
      <xdr:nvSpPr>
        <xdr:cNvPr id="10" name="TextBox 5"/>
        <xdr:cNvSpPr/>
      </xdr:nvSpPr>
      <xdr:spPr>
        <a:xfrm>
          <a:off x="600120" y="971640"/>
          <a:ext cx="4800240" cy="287604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GB" sz="1200" spc="-1" strike="noStrike">
              <a:solidFill>
                <a:schemeClr val="dk1"/>
              </a:solidFill>
              <a:latin typeface="Calibri"/>
            </a:rPr>
            <a:t>This template is for reference only. </a:t>
          </a:r>
          <a:br/>
          <a:endParaRPr b="0" lang="en-US" sz="1200" spc="-1" strike="noStrike">
            <a:latin typeface="Times New Roman"/>
          </a:endParaRPr>
        </a:p>
        <a:p>
          <a:pPr>
            <a:lnSpc>
              <a:spcPct val="100000"/>
            </a:lnSpc>
          </a:pPr>
          <a:r>
            <a:rPr b="0" lang="en-GB" sz="1200" spc="-1" strike="noStrike">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b="0" lang="en-GB" sz="1200" spc="-1" strike="noStrike">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b="0" lang="en-GB" sz="1200" spc="-1" strike="noStrike">
              <a:solidFill>
                <a:schemeClr val="dk1"/>
              </a:solidFill>
              <a:latin typeface="Calibri"/>
            </a:rPr>
            <a:t>Use this template at your own risk.</a:t>
          </a:r>
          <a:endParaRPr b="0" lang="en-US" sz="1200" spc="-1" strike="noStrike">
            <a:latin typeface="Times New Roman"/>
          </a:endParaRPr>
        </a:p>
      </xdr:txBody>
    </xdr:sp>
    <xdr:clientData/>
  </xdr:twoCellAnchor>
</xdr:wsDr>
</file>

<file path=xl/tables/table1.xml><?xml version="1.0" encoding="utf-8"?>
<table xmlns="http://schemas.openxmlformats.org/spreadsheetml/2006/main" id="1" name="Table1" displayName="Table1" ref="B14:W32" headerRowCount="1" totalsRowCount="0" totalsRowShown="0">
  <autoFilter ref="B14:W32"/>
  <tableColumns count="22">
    <tableColumn id="1" name="Bug     ID"/>
    <tableColumn id="2" name="Status"/>
    <tableColumn id="3" name="Title/Summary"/>
    <tableColumn id="4" name="Severity"/>
    <tableColumn id="5" name="Priority"/>
    <tableColumn id="6" name="Issue type"/>
    <tableColumn id="7" name="Classification"/>
    <tableColumn id="8" name="Expected result"/>
    <tableColumn id="9" name="Actual result"/>
    <tableColumn id="10" name="Step-by-step"/>
    <tableColumn id="11" name="Environment"/>
    <tableColumn id="12" name="Links"/>
    <tableColumn id="13" name="Frequency"/>
    <tableColumn id="14" name="Reporter"/>
    <tableColumn id="15" name="Assignee"/>
    <tableColumn id="16" name="Reported on"/>
    <tableColumn id="17" name="Due date"/>
    <tableColumn id="18" name="Days left"/>
    <tableColumn id="19" name="Date closed"/>
    <tableColumn id="20" name="Time logged"/>
    <tableColumn id="21" name="Notes/Comments"/>
    <tableColumn id="22" name="Resolution"/>
  </tableColumns>
</table>
</file>

<file path=xl/theme/theme1.xml><?xml version="1.0" encoding="utf-8"?>
<a:theme xmlns:a="http://schemas.openxmlformats.org/drawingml/2006/main" xmlns:r="http://schemas.openxmlformats.org/officeDocument/2006/relationships"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8EF2"/>
    <pageSetUpPr fitToPage="false"/>
  </sheetPr>
  <dimension ref="B1:W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I3" activeCellId="0" sqref="I3"/>
    </sheetView>
  </sheetViews>
  <sheetFormatPr defaultColWidth="9.1484375" defaultRowHeight="14.25" zeroHeight="false" outlineLevelRow="0" outlineLevelCol="0"/>
  <cols>
    <col collapsed="false" customWidth="true" hidden="false" outlineLevel="0" max="1" min="1" style="1" width="2.15"/>
    <col collapsed="false" customWidth="true" hidden="false" outlineLevel="0" max="2" min="2" style="1" width="8.15"/>
    <col collapsed="false" customWidth="true" hidden="false" outlineLevel="0" max="3" min="3" style="1" width="12.86"/>
    <col collapsed="false" customWidth="true" hidden="false" outlineLevel="0" max="4" min="4" style="1" width="27.42"/>
    <col collapsed="false" customWidth="true" hidden="false" outlineLevel="0" max="5" min="5" style="1" width="12.71"/>
    <col collapsed="false" customWidth="true" hidden="false" outlineLevel="0" max="6" min="6" style="1" width="12.57"/>
    <col collapsed="false" customWidth="true" hidden="false" outlineLevel="0" max="7" min="7" style="1" width="13"/>
    <col collapsed="false" customWidth="true" hidden="false" outlineLevel="0" max="8" min="8" style="1" width="16.29"/>
    <col collapsed="false" customWidth="true" hidden="false" outlineLevel="0" max="9" min="9" style="1" width="21.71"/>
    <col collapsed="false" customWidth="true" hidden="false" outlineLevel="0" max="10" min="10" style="1" width="22.71"/>
    <col collapsed="false" customWidth="true" hidden="false" outlineLevel="0" max="11" min="11" style="1" width="32.57"/>
    <col collapsed="false" customWidth="true" hidden="false" outlineLevel="0" max="12" min="12" style="1" width="16.57"/>
    <col collapsed="false" customWidth="true" hidden="false" outlineLevel="0" max="13" min="13" style="1" width="16.29"/>
    <col collapsed="false" customWidth="true" hidden="false" outlineLevel="0" max="15" min="14" style="1" width="14.86"/>
    <col collapsed="false" customWidth="true" hidden="false" outlineLevel="0" max="16" min="16" style="1" width="16.14"/>
    <col collapsed="false" customWidth="true" hidden="false" outlineLevel="0" max="18" min="17" style="1" width="15"/>
    <col collapsed="false" customWidth="true" hidden="false" outlineLevel="0" max="20" min="19" style="1" width="14.42"/>
    <col collapsed="false" customWidth="true" hidden="false" outlineLevel="0" max="21" min="21" style="1" width="13"/>
    <col collapsed="false" customWidth="true" hidden="false" outlineLevel="0" max="22" min="22" style="1" width="34.85"/>
    <col collapsed="false" customWidth="true" hidden="false" outlineLevel="0" max="23" min="23" style="1" width="42.71"/>
    <col collapsed="false" customWidth="false" hidden="false" outlineLevel="0" max="16384" min="24" style="1" width="9.14"/>
  </cols>
  <sheetData>
    <row r="1" s="2" customFormat="true" ht="46.5" hidden="false" customHeight="true" outlineLevel="0" collapsed="false">
      <c r="D1" s="3" t="s">
        <v>0</v>
      </c>
      <c r="E1" s="4"/>
      <c r="F1" s="4"/>
      <c r="G1" s="5"/>
      <c r="H1" s="5"/>
      <c r="I1" s="6" t="s">
        <v>1</v>
      </c>
      <c r="J1" s="7" t="s">
        <v>2</v>
      </c>
      <c r="K1" s="8" t="s">
        <v>3</v>
      </c>
      <c r="L1" s="9" t="s">
        <v>4</v>
      </c>
      <c r="M1" s="9"/>
    </row>
    <row r="2" s="10" customFormat="true" ht="13.5" hidden="false" customHeight="true" outlineLevel="0" collapsed="false">
      <c r="D2" s="11"/>
      <c r="E2" s="12"/>
      <c r="F2" s="12"/>
      <c r="G2" s="13"/>
      <c r="H2" s="13"/>
    </row>
    <row r="3" s="10" customFormat="true" ht="20.25" hidden="false" customHeight="true" outlineLevel="0" collapsed="false">
      <c r="B3" s="14"/>
      <c r="C3" s="14"/>
      <c r="D3" s="15" t="s">
        <v>5</v>
      </c>
      <c r="E3" s="16" t="s">
        <v>6</v>
      </c>
      <c r="F3" s="16" t="s">
        <v>7</v>
      </c>
      <c r="G3" s="17" t="s">
        <v>8</v>
      </c>
      <c r="H3" s="18" t="s">
        <v>9</v>
      </c>
      <c r="I3" s="14"/>
      <c r="J3" s="19" t="s">
        <v>10</v>
      </c>
      <c r="K3" s="14"/>
      <c r="L3" s="14"/>
      <c r="M3" s="14"/>
      <c r="N3" s="14"/>
      <c r="O3" s="14"/>
      <c r="P3" s="14"/>
    </row>
    <row r="4" s="10" customFormat="true" ht="18.75" hidden="false" customHeight="true" outlineLevel="0" collapsed="false">
      <c r="B4" s="14"/>
      <c r="C4" s="14"/>
      <c r="D4" s="20" t="s">
        <v>11</v>
      </c>
      <c r="E4" s="21" t="n">
        <f aca="false">COUNTIFS(Table1[Status], "To do", Table1[Priority], "High")</f>
        <v>1</v>
      </c>
      <c r="F4" s="22" t="n">
        <f aca="false">COUNTIFS(Table1[Status], "To do", Table1[Priority], "Medium")</f>
        <v>0</v>
      </c>
      <c r="G4" s="23" t="n">
        <f aca="false">COUNTIFS(Table1[Status], "To do", Table1[Priority], "Low")</f>
        <v>0</v>
      </c>
      <c r="H4" s="24" t="n">
        <f aca="false">SUM(E4:G4)</f>
        <v>1</v>
      </c>
      <c r="I4" s="14"/>
      <c r="J4" s="25" t="n">
        <f aca="false">COUNTIF(Table1[Days left], "&lt;0")</f>
        <v>5</v>
      </c>
      <c r="K4" s="14"/>
      <c r="L4" s="14"/>
      <c r="M4" s="14"/>
      <c r="N4" s="14"/>
      <c r="O4" s="14"/>
      <c r="P4" s="14"/>
    </row>
    <row r="5" s="10" customFormat="true" ht="18.75" hidden="false" customHeight="true" outlineLevel="0" collapsed="false">
      <c r="B5" s="14"/>
      <c r="C5" s="14"/>
      <c r="D5" s="20" t="s">
        <v>12</v>
      </c>
      <c r="E5" s="26" t="n">
        <f aca="false">COUNTIFS(Table1[Status], "In progress", Table1[Priority], "High")</f>
        <v>2</v>
      </c>
      <c r="F5" s="27" t="n">
        <f aca="false">COUNTIFS(Table1[Status], "In progress", Table1[Priority], "Medium")</f>
        <v>0</v>
      </c>
      <c r="G5" s="28" t="n">
        <f aca="false">COUNTIFS(Table1[Status], "In progress", Table1[Priority], "Low")</f>
        <v>1</v>
      </c>
      <c r="H5" s="29" t="n">
        <f aca="false">SUM(E5:G5)</f>
        <v>3</v>
      </c>
      <c r="I5" s="14"/>
      <c r="J5" s="25"/>
      <c r="K5" s="14"/>
      <c r="L5" s="14"/>
      <c r="M5" s="14"/>
      <c r="N5" s="14"/>
      <c r="O5" s="14"/>
      <c r="P5" s="14"/>
    </row>
    <row r="6" s="10" customFormat="true" ht="18.75" hidden="false" customHeight="true" outlineLevel="0" collapsed="false">
      <c r="B6" s="14"/>
      <c r="C6" s="14"/>
      <c r="D6" s="20" t="s">
        <v>13</v>
      </c>
      <c r="E6" s="26" t="n">
        <f aca="false">COUNTIFS(Table1[Status], "Done", Table1[Priority], "High")</f>
        <v>0</v>
      </c>
      <c r="F6" s="27" t="n">
        <f aca="false">COUNTIFS(Table1[Status], "Done", Table1[Priority], "Medium")</f>
        <v>1</v>
      </c>
      <c r="G6" s="28" t="n">
        <f aca="false">COUNTIFS(Table1[Status], "Done", Table1[Priority], "Low")</f>
        <v>0</v>
      </c>
      <c r="H6" s="29" t="n">
        <f aca="false">SUM(E6:G6)</f>
        <v>1</v>
      </c>
      <c r="I6" s="14"/>
      <c r="J6" s="25"/>
      <c r="K6" s="14"/>
      <c r="L6" s="14"/>
      <c r="M6" s="14"/>
      <c r="N6" s="14"/>
      <c r="O6" s="14"/>
      <c r="P6" s="14"/>
    </row>
    <row r="7" s="10" customFormat="true" ht="18.75" hidden="false" customHeight="true" outlineLevel="0" collapsed="false">
      <c r="B7" s="14"/>
      <c r="C7" s="14"/>
      <c r="D7" s="20" t="s">
        <v>14</v>
      </c>
      <c r="E7" s="26" t="n">
        <f aca="false">COUNTIFS(Table1[Status], "In review", Table1[Priority], "High")</f>
        <v>1</v>
      </c>
      <c r="F7" s="27" t="n">
        <f aca="false">COUNTIFS(Table1[Status], "In review", Table1[Priority], "Medium")</f>
        <v>0</v>
      </c>
      <c r="G7" s="28" t="n">
        <f aca="false">COUNTIFS(Table1[Status], "In review", Table1[Priority], "Low")</f>
        <v>0</v>
      </c>
      <c r="H7" s="29" t="n">
        <f aca="false">SUM(E7:G7)</f>
        <v>1</v>
      </c>
      <c r="I7" s="14"/>
      <c r="J7" s="14"/>
      <c r="K7" s="14"/>
      <c r="L7" s="14"/>
      <c r="M7" s="14"/>
      <c r="N7" s="14"/>
      <c r="O7" s="14"/>
      <c r="P7" s="14"/>
    </row>
    <row r="8" s="10" customFormat="true" ht="18.75" hidden="false" customHeight="true" outlineLevel="0" collapsed="false">
      <c r="B8" s="14"/>
      <c r="C8" s="14"/>
      <c r="D8" s="20" t="s">
        <v>15</v>
      </c>
      <c r="E8" s="26" t="n">
        <f aca="false">COUNTIFS(Table1[Status], "At risk", Table1[Priority], "High")</f>
        <v>0</v>
      </c>
      <c r="F8" s="27" t="n">
        <f aca="false">COUNTIFS(Table1[Status], "At risk", Table1[Priority], "Medium")</f>
        <v>0</v>
      </c>
      <c r="G8" s="28" t="n">
        <f aca="false">COUNTIFS(Table1[Status], "At risk", Table1[Priority], "Low")</f>
        <v>0</v>
      </c>
      <c r="H8" s="29" t="n">
        <f aca="false">SUM(E8:G8)</f>
        <v>0</v>
      </c>
      <c r="I8" s="14"/>
      <c r="J8" s="14"/>
      <c r="K8" s="14"/>
      <c r="L8" s="14"/>
      <c r="M8" s="14"/>
      <c r="N8" s="14"/>
      <c r="O8" s="14"/>
      <c r="P8" s="14"/>
    </row>
    <row r="9" s="10" customFormat="true" ht="18.75" hidden="false" customHeight="true" outlineLevel="0" collapsed="false">
      <c r="B9" s="14"/>
      <c r="C9" s="14"/>
      <c r="D9" s="20" t="s">
        <v>16</v>
      </c>
      <c r="E9" s="26" t="n">
        <f aca="false">COUNTIFS(Table1[Status], "Blocked", Table1[Priority], "High")</f>
        <v>0</v>
      </c>
      <c r="F9" s="27" t="n">
        <f aca="false">COUNTIFS(Table1[Status], "Blocked", Table1[Priority], "Medium")</f>
        <v>0</v>
      </c>
      <c r="G9" s="28" t="n">
        <f aca="false">COUNTIFS(Table1[Status], "Blocked", Table1[Priority], "Low")</f>
        <v>0</v>
      </c>
      <c r="H9" s="29" t="n">
        <f aca="false">SUM(E9:G9)</f>
        <v>0</v>
      </c>
      <c r="I9" s="14"/>
      <c r="J9" s="19" t="s">
        <v>17</v>
      </c>
      <c r="K9" s="14"/>
      <c r="L9" s="14"/>
      <c r="M9" s="14"/>
      <c r="N9" s="14"/>
      <c r="O9" s="14"/>
      <c r="P9" s="14"/>
    </row>
    <row r="10" s="10" customFormat="true" ht="18.75" hidden="false" customHeight="true" outlineLevel="0" collapsed="false">
      <c r="B10" s="14"/>
      <c r="C10" s="14"/>
      <c r="D10" s="20" t="s">
        <v>18</v>
      </c>
      <c r="E10" s="26" t="n">
        <f aca="false">COUNTIFS(Table1[Status], "Postponed", Table1[Priority], "High")</f>
        <v>0</v>
      </c>
      <c r="F10" s="27" t="n">
        <f aca="false">COUNTIFS(Table1[Status], "Postponed", Table1[Priority], "Medium")</f>
        <v>1</v>
      </c>
      <c r="G10" s="28" t="n">
        <f aca="false">COUNTIFS(Table1[Status], "Postponed", Table1[Priority], "Low")</f>
        <v>0</v>
      </c>
      <c r="H10" s="29" t="n">
        <f aca="false">SUM(E10:G10)</f>
        <v>1</v>
      </c>
      <c r="I10" s="14"/>
      <c r="J10" s="25" t="n">
        <f aca="false">COUNTIF(Table1[Priority], "High")</f>
        <v>4</v>
      </c>
      <c r="K10" s="14"/>
      <c r="L10" s="14"/>
      <c r="M10" s="14"/>
      <c r="N10" s="14"/>
      <c r="O10" s="14"/>
      <c r="P10" s="14"/>
    </row>
    <row r="11" s="10" customFormat="true" ht="18.75" hidden="false" customHeight="true" outlineLevel="0" collapsed="false">
      <c r="B11" s="14"/>
      <c r="C11" s="14"/>
      <c r="D11" s="30" t="s">
        <v>19</v>
      </c>
      <c r="E11" s="31" t="n">
        <f aca="false">COUNTIFS(Table1[Status], "Discarded", Table1[Priority], "High")</f>
        <v>0</v>
      </c>
      <c r="F11" s="32" t="n">
        <f aca="false">COUNTIFS(Table1[Status], "Discarded", Table1[Priority], "Medium")</f>
        <v>0</v>
      </c>
      <c r="G11" s="33" t="n">
        <f aca="false">COUNTIFS(Table1[Status], "Discarded", Table1[Priority], "Low")</f>
        <v>1</v>
      </c>
      <c r="H11" s="34" t="n">
        <f aca="false">SUM(E11:G11)</f>
        <v>1</v>
      </c>
      <c r="I11" s="14"/>
      <c r="J11" s="25"/>
      <c r="K11" s="14"/>
      <c r="L11" s="14"/>
      <c r="M11" s="14"/>
      <c r="N11" s="14"/>
      <c r="O11" s="14"/>
      <c r="P11" s="14"/>
    </row>
    <row r="12" s="10" customFormat="true" ht="22.5" hidden="false" customHeight="true" outlineLevel="0" collapsed="false">
      <c r="B12" s="14"/>
      <c r="C12" s="14"/>
      <c r="D12" s="35" t="s">
        <v>9</v>
      </c>
      <c r="E12" s="36" t="n">
        <f aca="false">SUM(E4:E11)</f>
        <v>4</v>
      </c>
      <c r="F12" s="36" t="n">
        <f aca="false">SUM(F4:F11)</f>
        <v>2</v>
      </c>
      <c r="G12" s="36" t="n">
        <f aca="false">SUM(G4:G11)</f>
        <v>2</v>
      </c>
      <c r="H12" s="37" t="n">
        <f aca="false">SUM(H4:H11)</f>
        <v>8</v>
      </c>
      <c r="I12" s="14"/>
      <c r="J12" s="25"/>
      <c r="K12" s="14"/>
      <c r="L12" s="14"/>
      <c r="M12" s="14"/>
      <c r="N12" s="14"/>
      <c r="O12" s="14"/>
      <c r="P12" s="14"/>
    </row>
    <row r="14" customFormat="false" ht="31.5" hidden="false" customHeight="true" outlineLevel="0" collapsed="false">
      <c r="B14" s="38" t="s">
        <v>20</v>
      </c>
      <c r="C14" s="38" t="s">
        <v>21</v>
      </c>
      <c r="D14" s="38" t="s">
        <v>22</v>
      </c>
      <c r="E14" s="38" t="s">
        <v>23</v>
      </c>
      <c r="F14" s="38" t="s">
        <v>24</v>
      </c>
      <c r="G14" s="38" t="s">
        <v>25</v>
      </c>
      <c r="H14" s="38" t="s">
        <v>26</v>
      </c>
      <c r="I14" s="38" t="s">
        <v>27</v>
      </c>
      <c r="J14" s="38" t="s">
        <v>28</v>
      </c>
      <c r="K14" s="38" t="s">
        <v>29</v>
      </c>
      <c r="L14" s="38" t="s">
        <v>30</v>
      </c>
      <c r="M14" s="38" t="s">
        <v>31</v>
      </c>
      <c r="N14" s="38" t="s">
        <v>32</v>
      </c>
      <c r="O14" s="38" t="s">
        <v>33</v>
      </c>
      <c r="P14" s="38" t="s">
        <v>34</v>
      </c>
      <c r="Q14" s="38" t="s">
        <v>35</v>
      </c>
      <c r="R14" s="38" t="s">
        <v>36</v>
      </c>
      <c r="S14" s="38" t="s">
        <v>37</v>
      </c>
      <c r="T14" s="38" t="s">
        <v>38</v>
      </c>
      <c r="U14" s="38" t="s">
        <v>39</v>
      </c>
      <c r="V14" s="38" t="s">
        <v>40</v>
      </c>
      <c r="W14" s="38" t="s">
        <v>41</v>
      </c>
    </row>
    <row r="15" customFormat="false" ht="19.5" hidden="false" customHeight="true" outlineLevel="0" collapsed="false">
      <c r="B15" s="39"/>
      <c r="C15" s="40" t="s">
        <v>11</v>
      </c>
      <c r="D15" s="41"/>
      <c r="E15" s="40" t="s">
        <v>7</v>
      </c>
      <c r="F15" s="40" t="s">
        <v>6</v>
      </c>
      <c r="G15" s="40" t="s">
        <v>42</v>
      </c>
      <c r="H15" s="40" t="s">
        <v>43</v>
      </c>
      <c r="I15" s="41"/>
      <c r="J15" s="41"/>
      <c r="K15" s="41"/>
      <c r="L15" s="41"/>
      <c r="M15" s="41"/>
      <c r="N15" s="40" t="s">
        <v>44</v>
      </c>
      <c r="O15" s="42" t="s">
        <v>45</v>
      </c>
      <c r="P15" s="42" t="s">
        <v>46</v>
      </c>
      <c r="Q15" s="43" t="n">
        <v>45353</v>
      </c>
      <c r="R15" s="43" t="n">
        <v>45366</v>
      </c>
      <c r="S15" s="39" t="str">
        <f aca="true">IF(OR(status="Done",status="",status="To do",due_date=""),"-",NETWORKDAYS.INTL(TODAY(),due_date,1,Settings!$O$6:$O$105))</f>
        <v>-</v>
      </c>
      <c r="T15" s="43" t="n">
        <v>45364</v>
      </c>
      <c r="U15" s="44"/>
      <c r="V15" s="41"/>
      <c r="W15" s="45"/>
    </row>
    <row r="16" customFormat="false" ht="19.5" hidden="false" customHeight="true" outlineLevel="0" collapsed="false">
      <c r="B16" s="44"/>
      <c r="C16" s="40" t="s">
        <v>13</v>
      </c>
      <c r="D16" s="41"/>
      <c r="E16" s="40" t="s">
        <v>47</v>
      </c>
      <c r="F16" s="40" t="s">
        <v>7</v>
      </c>
      <c r="G16" s="40" t="s">
        <v>48</v>
      </c>
      <c r="H16" s="40" t="s">
        <v>49</v>
      </c>
      <c r="I16" s="41"/>
      <c r="J16" s="41"/>
      <c r="K16" s="41"/>
      <c r="L16" s="41"/>
      <c r="M16" s="41"/>
      <c r="N16" s="40" t="s">
        <v>50</v>
      </c>
      <c r="O16" s="42" t="s">
        <v>51</v>
      </c>
      <c r="P16" s="42" t="s">
        <v>52</v>
      </c>
      <c r="Q16" s="43"/>
      <c r="R16" s="43"/>
      <c r="S16" s="39" t="str">
        <f aca="true">IF(OR(status="Done",status="",status="To do",due_date=""),"-",NETWORKDAYS.INTL(TODAY(),due_date,1,Settings!$O$6:$O$105))</f>
        <v>-</v>
      </c>
      <c r="T16" s="43"/>
      <c r="U16" s="44"/>
      <c r="V16" s="41"/>
      <c r="W16" s="46"/>
    </row>
    <row r="17" customFormat="false" ht="19.5" hidden="false" customHeight="true" outlineLevel="0" collapsed="false">
      <c r="B17" s="44"/>
      <c r="C17" s="40" t="s">
        <v>12</v>
      </c>
      <c r="D17" s="41"/>
      <c r="E17" s="40" t="s">
        <v>53</v>
      </c>
      <c r="F17" s="40" t="s">
        <v>8</v>
      </c>
      <c r="G17" s="40" t="s">
        <v>54</v>
      </c>
      <c r="H17" s="40" t="s">
        <v>55</v>
      </c>
      <c r="I17" s="41"/>
      <c r="J17" s="41"/>
      <c r="K17" s="41"/>
      <c r="L17" s="41"/>
      <c r="M17" s="41"/>
      <c r="N17" s="40" t="s">
        <v>56</v>
      </c>
      <c r="O17" s="42" t="s">
        <v>57</v>
      </c>
      <c r="P17" s="42" t="s">
        <v>58</v>
      </c>
      <c r="Q17" s="43"/>
      <c r="R17" s="43" t="n">
        <v>45376</v>
      </c>
      <c r="S17" s="39" t="n">
        <f aca="true">IF(OR(status="Done",status="",status="To do",due_date=""),"-",NETWORKDAYS.INTL(TODAY(),due_date,1,Settings!$O$6:$O$105))</f>
        <v>-256</v>
      </c>
      <c r="T17" s="43"/>
      <c r="U17" s="44"/>
      <c r="V17" s="41"/>
      <c r="W17" s="46"/>
    </row>
    <row r="18" customFormat="false" ht="19.5" hidden="false" customHeight="true" outlineLevel="0" collapsed="false">
      <c r="B18" s="44"/>
      <c r="C18" s="40" t="s">
        <v>14</v>
      </c>
      <c r="D18" s="41"/>
      <c r="E18" s="40" t="s">
        <v>59</v>
      </c>
      <c r="F18" s="40" t="s">
        <v>6</v>
      </c>
      <c r="G18" s="40"/>
      <c r="H18" s="40" t="s">
        <v>60</v>
      </c>
      <c r="I18" s="41"/>
      <c r="J18" s="41"/>
      <c r="K18" s="41"/>
      <c r="L18" s="41"/>
      <c r="M18" s="41"/>
      <c r="N18" s="40" t="s">
        <v>61</v>
      </c>
      <c r="O18" s="42" t="s">
        <v>62</v>
      </c>
      <c r="P18" s="42" t="s">
        <v>63</v>
      </c>
      <c r="Q18" s="43"/>
      <c r="R18" s="43" t="n">
        <v>45366</v>
      </c>
      <c r="S18" s="39" t="n">
        <f aca="true">IF(OR(status="Done",status="",status="To do",due_date=""),"-",NETWORKDAYS.INTL(TODAY(),due_date,1,Settings!$O$6:$O$105))</f>
        <v>-262</v>
      </c>
      <c r="T18" s="43"/>
      <c r="U18" s="44"/>
      <c r="V18" s="41"/>
      <c r="W18" s="46"/>
    </row>
    <row r="19" customFormat="false" ht="19.5" hidden="false" customHeight="true" outlineLevel="0" collapsed="false">
      <c r="B19" s="44"/>
      <c r="C19" s="40" t="s">
        <v>18</v>
      </c>
      <c r="D19" s="41"/>
      <c r="E19" s="40"/>
      <c r="F19" s="40" t="s">
        <v>7</v>
      </c>
      <c r="G19" s="40"/>
      <c r="H19" s="40" t="s">
        <v>64</v>
      </c>
      <c r="I19" s="41"/>
      <c r="J19" s="41"/>
      <c r="K19" s="41"/>
      <c r="L19" s="41"/>
      <c r="M19" s="41"/>
      <c r="N19" s="40"/>
      <c r="O19" s="42"/>
      <c r="P19" s="42"/>
      <c r="Q19" s="43"/>
      <c r="R19" s="43" t="n">
        <v>45369</v>
      </c>
      <c r="S19" s="39" t="n">
        <f aca="true">IF(OR(status="Done",status="",status="To do",due_date=""),"-",NETWORKDAYS.INTL(TODAY(),due_date,1,Settings!$O$6:$O$105))</f>
        <v>-261</v>
      </c>
      <c r="T19" s="43"/>
      <c r="U19" s="44"/>
      <c r="V19" s="41"/>
      <c r="W19" s="46"/>
    </row>
    <row r="20" customFormat="false" ht="19.5" hidden="false" customHeight="true" outlineLevel="0" collapsed="false">
      <c r="B20" s="44"/>
      <c r="C20" s="40" t="s">
        <v>19</v>
      </c>
      <c r="D20" s="41"/>
      <c r="E20" s="40"/>
      <c r="F20" s="40" t="s">
        <v>8</v>
      </c>
      <c r="G20" s="40"/>
      <c r="H20" s="40"/>
      <c r="I20" s="41"/>
      <c r="J20" s="41"/>
      <c r="K20" s="41"/>
      <c r="L20" s="41"/>
      <c r="M20" s="41"/>
      <c r="N20" s="40"/>
      <c r="O20" s="42"/>
      <c r="P20" s="42"/>
      <c r="Q20" s="43"/>
      <c r="R20" s="43" t="n">
        <v>45365</v>
      </c>
      <c r="S20" s="39" t="n">
        <f aca="true">IF(OR(status="Done",status="",status="To do",due_date=""),"-",NETWORKDAYS.INTL(TODAY(),due_date,1,Settings!$O$6:$O$105))</f>
        <v>-263</v>
      </c>
      <c r="T20" s="43"/>
      <c r="U20" s="44"/>
      <c r="V20" s="41"/>
      <c r="W20" s="46"/>
    </row>
    <row r="21" customFormat="false" ht="19.5" hidden="false" customHeight="true" outlineLevel="0" collapsed="false">
      <c r="B21" s="44"/>
      <c r="C21" s="40" t="s">
        <v>12</v>
      </c>
      <c r="D21" s="41"/>
      <c r="E21" s="40"/>
      <c r="F21" s="40" t="s">
        <v>6</v>
      </c>
      <c r="G21" s="40"/>
      <c r="H21" s="40"/>
      <c r="I21" s="41"/>
      <c r="J21" s="41"/>
      <c r="K21" s="41"/>
      <c r="L21" s="41"/>
      <c r="M21" s="41"/>
      <c r="N21" s="40"/>
      <c r="O21" s="42"/>
      <c r="P21" s="42"/>
      <c r="Q21" s="43"/>
      <c r="R21" s="43" t="n">
        <v>45363</v>
      </c>
      <c r="S21" s="39" t="n">
        <f aca="true">IF(OR(status="Done",status="",status="To do",due_date=""),"-",NETWORKDAYS.INTL(TODAY(),due_date,1,Settings!$O$6:$O$105))</f>
        <v>-265</v>
      </c>
      <c r="T21" s="43"/>
      <c r="U21" s="44"/>
      <c r="V21" s="41"/>
      <c r="W21" s="46"/>
    </row>
    <row r="22" customFormat="false" ht="19.5" hidden="false" customHeight="true" outlineLevel="0" collapsed="false">
      <c r="B22" s="44"/>
      <c r="C22" s="40" t="s">
        <v>12</v>
      </c>
      <c r="D22" s="41"/>
      <c r="E22" s="40"/>
      <c r="F22" s="40" t="s">
        <v>6</v>
      </c>
      <c r="G22" s="40"/>
      <c r="H22" s="40"/>
      <c r="I22" s="41"/>
      <c r="J22" s="41"/>
      <c r="K22" s="41"/>
      <c r="L22" s="41"/>
      <c r="M22" s="41"/>
      <c r="N22" s="40"/>
      <c r="O22" s="42"/>
      <c r="P22" s="42"/>
      <c r="Q22" s="43"/>
      <c r="R22" s="43"/>
      <c r="S22" s="39" t="str">
        <f aca="true">IF(OR(status="Done",status="",status="To do",due_date=""),"-",NETWORKDAYS.INTL(TODAY(),due_date,1,Settings!$O$6:$O$105))</f>
        <v>-</v>
      </c>
      <c r="T22" s="43"/>
      <c r="U22" s="44"/>
      <c r="V22" s="41"/>
      <c r="W22" s="46"/>
    </row>
    <row r="23" customFormat="false" ht="19.5" hidden="false" customHeight="true" outlineLevel="0" collapsed="false">
      <c r="B23" s="44"/>
      <c r="C23" s="40"/>
      <c r="D23" s="41"/>
      <c r="E23" s="40"/>
      <c r="F23" s="40"/>
      <c r="G23" s="40"/>
      <c r="H23" s="40"/>
      <c r="I23" s="41"/>
      <c r="J23" s="41"/>
      <c r="K23" s="41"/>
      <c r="L23" s="41"/>
      <c r="M23" s="41"/>
      <c r="N23" s="40"/>
      <c r="O23" s="42"/>
      <c r="P23" s="42"/>
      <c r="Q23" s="43"/>
      <c r="R23" s="43"/>
      <c r="S23" s="39" t="str">
        <f aca="true">IF(OR(status="Done",status="",status="To do",due_date=""),"-",NETWORKDAYS.INTL(TODAY(),due_date,1,Settings!$O$6:$O$105))</f>
        <v>-</v>
      </c>
      <c r="T23" s="43"/>
      <c r="U23" s="44"/>
      <c r="V23" s="41"/>
      <c r="W23" s="46"/>
    </row>
    <row r="24" customFormat="false" ht="19.5" hidden="false" customHeight="true" outlineLevel="0" collapsed="false">
      <c r="B24" s="44"/>
      <c r="C24" s="40"/>
      <c r="D24" s="41"/>
      <c r="E24" s="40"/>
      <c r="F24" s="40"/>
      <c r="G24" s="40"/>
      <c r="H24" s="40"/>
      <c r="I24" s="41"/>
      <c r="J24" s="41"/>
      <c r="K24" s="41"/>
      <c r="L24" s="41"/>
      <c r="M24" s="41"/>
      <c r="N24" s="40"/>
      <c r="O24" s="42"/>
      <c r="P24" s="42"/>
      <c r="Q24" s="43"/>
      <c r="R24" s="43"/>
      <c r="S24" s="39" t="str">
        <f aca="true">IF(OR(status="Done",status="",status="To do",due_date=""),"-",NETWORKDAYS.INTL(TODAY(),due_date,1,Settings!$O$6:$O$105))</f>
        <v>-</v>
      </c>
      <c r="T24" s="43"/>
      <c r="U24" s="44"/>
      <c r="V24" s="41"/>
      <c r="W24" s="46"/>
    </row>
    <row r="25" customFormat="false" ht="19.5" hidden="false" customHeight="true" outlineLevel="0" collapsed="false">
      <c r="B25" s="44"/>
      <c r="C25" s="40"/>
      <c r="D25" s="41"/>
      <c r="E25" s="40"/>
      <c r="F25" s="40"/>
      <c r="G25" s="40"/>
      <c r="H25" s="40"/>
      <c r="I25" s="41"/>
      <c r="J25" s="41"/>
      <c r="K25" s="41"/>
      <c r="L25" s="41"/>
      <c r="M25" s="41"/>
      <c r="N25" s="40"/>
      <c r="O25" s="42"/>
      <c r="P25" s="42"/>
      <c r="Q25" s="43"/>
      <c r="R25" s="43"/>
      <c r="S25" s="39" t="str">
        <f aca="true">IF(OR(status="Done",status="",status="To do",due_date=""),"-",NETWORKDAYS.INTL(TODAY(),due_date,1,Settings!$O$6:$O$105))</f>
        <v>-</v>
      </c>
      <c r="T25" s="43"/>
      <c r="U25" s="44"/>
      <c r="V25" s="41"/>
      <c r="W25" s="46"/>
    </row>
    <row r="26" customFormat="false" ht="19.5" hidden="false" customHeight="true" outlineLevel="0" collapsed="false">
      <c r="B26" s="44"/>
      <c r="C26" s="40"/>
      <c r="D26" s="41"/>
      <c r="E26" s="40"/>
      <c r="F26" s="40"/>
      <c r="G26" s="40"/>
      <c r="H26" s="40"/>
      <c r="I26" s="41"/>
      <c r="J26" s="41"/>
      <c r="K26" s="41"/>
      <c r="L26" s="41"/>
      <c r="M26" s="41"/>
      <c r="N26" s="40"/>
      <c r="O26" s="42"/>
      <c r="P26" s="42"/>
      <c r="Q26" s="43"/>
      <c r="R26" s="43"/>
      <c r="S26" s="39" t="str">
        <f aca="true">IF(OR(status="Done",status="",status="To do",due_date=""),"-",NETWORKDAYS.INTL(TODAY(),due_date,1,Settings!$O$6:$O$105))</f>
        <v>-</v>
      </c>
      <c r="T26" s="43"/>
      <c r="U26" s="44"/>
      <c r="V26" s="41"/>
      <c r="W26" s="46"/>
    </row>
    <row r="27" customFormat="false" ht="19.5" hidden="false" customHeight="true" outlineLevel="0" collapsed="false">
      <c r="B27" s="44"/>
      <c r="C27" s="40"/>
      <c r="D27" s="41"/>
      <c r="E27" s="40"/>
      <c r="F27" s="40"/>
      <c r="G27" s="40"/>
      <c r="H27" s="40"/>
      <c r="I27" s="41"/>
      <c r="J27" s="41"/>
      <c r="K27" s="41"/>
      <c r="L27" s="41"/>
      <c r="M27" s="41"/>
      <c r="N27" s="40"/>
      <c r="O27" s="42"/>
      <c r="P27" s="42"/>
      <c r="Q27" s="43"/>
      <c r="R27" s="43"/>
      <c r="S27" s="39" t="str">
        <f aca="true">IF(OR(status="Done",status="",status="To do",due_date=""),"-",NETWORKDAYS.INTL(TODAY(),due_date,1,Settings!$O$6:$O$105))</f>
        <v>-</v>
      </c>
      <c r="T27" s="43"/>
      <c r="U27" s="44"/>
      <c r="V27" s="41"/>
      <c r="W27" s="46"/>
    </row>
    <row r="28" customFormat="false" ht="19.5" hidden="false" customHeight="true" outlineLevel="0" collapsed="false">
      <c r="B28" s="44"/>
      <c r="C28" s="40"/>
      <c r="D28" s="41"/>
      <c r="E28" s="40"/>
      <c r="F28" s="40"/>
      <c r="G28" s="40"/>
      <c r="H28" s="40"/>
      <c r="I28" s="41"/>
      <c r="J28" s="41"/>
      <c r="K28" s="41"/>
      <c r="L28" s="41"/>
      <c r="M28" s="41"/>
      <c r="N28" s="40"/>
      <c r="O28" s="42"/>
      <c r="P28" s="42"/>
      <c r="Q28" s="43"/>
      <c r="R28" s="43"/>
      <c r="S28" s="39" t="str">
        <f aca="true">IF(OR(status="Done",status="",status="To do",due_date=""),"-",NETWORKDAYS.INTL(TODAY(),due_date,1,Settings!$O$6:$O$105))</f>
        <v>-</v>
      </c>
      <c r="T28" s="43"/>
      <c r="U28" s="44"/>
      <c r="V28" s="41"/>
      <c r="W28" s="46"/>
    </row>
    <row r="29" customFormat="false" ht="19.5" hidden="false" customHeight="true" outlineLevel="0" collapsed="false">
      <c r="B29" s="44"/>
      <c r="C29" s="40"/>
      <c r="D29" s="41"/>
      <c r="E29" s="40"/>
      <c r="F29" s="40"/>
      <c r="G29" s="40"/>
      <c r="H29" s="40"/>
      <c r="I29" s="41"/>
      <c r="J29" s="41"/>
      <c r="K29" s="41"/>
      <c r="L29" s="41"/>
      <c r="M29" s="41"/>
      <c r="N29" s="40"/>
      <c r="O29" s="42"/>
      <c r="P29" s="42"/>
      <c r="Q29" s="43"/>
      <c r="R29" s="43"/>
      <c r="S29" s="39" t="str">
        <f aca="true">IF(OR(status="Done",status="",status="To do",due_date=""),"-",NETWORKDAYS.INTL(TODAY(),due_date,1,Settings!$O$6:$O$105))</f>
        <v>-</v>
      </c>
      <c r="T29" s="43"/>
      <c r="U29" s="44"/>
      <c r="V29" s="41"/>
      <c r="W29" s="46"/>
    </row>
    <row r="30" customFormat="false" ht="19.5" hidden="false" customHeight="true" outlineLevel="0" collapsed="false">
      <c r="B30" s="44"/>
      <c r="C30" s="40"/>
      <c r="D30" s="41"/>
      <c r="E30" s="40"/>
      <c r="F30" s="40"/>
      <c r="G30" s="40"/>
      <c r="H30" s="40"/>
      <c r="I30" s="41"/>
      <c r="J30" s="41"/>
      <c r="K30" s="41"/>
      <c r="L30" s="41"/>
      <c r="M30" s="41"/>
      <c r="N30" s="40"/>
      <c r="O30" s="42"/>
      <c r="P30" s="42"/>
      <c r="Q30" s="43"/>
      <c r="R30" s="43"/>
      <c r="S30" s="39" t="str">
        <f aca="true">IF(OR(status="Done",status="",status="To do",due_date=""),"-",NETWORKDAYS.INTL(TODAY(),due_date,1,Settings!$O$6:$O$105))</f>
        <v>-</v>
      </c>
      <c r="T30" s="43"/>
      <c r="U30" s="44"/>
      <c r="V30" s="41"/>
      <c r="W30" s="46"/>
    </row>
    <row r="31" customFormat="false" ht="19.5" hidden="false" customHeight="true" outlineLevel="0" collapsed="false">
      <c r="B31" s="44"/>
      <c r="C31" s="40"/>
      <c r="D31" s="41"/>
      <c r="E31" s="40"/>
      <c r="F31" s="40"/>
      <c r="G31" s="40"/>
      <c r="H31" s="40"/>
      <c r="I31" s="41"/>
      <c r="J31" s="41"/>
      <c r="K31" s="41"/>
      <c r="L31" s="41"/>
      <c r="M31" s="41"/>
      <c r="N31" s="40"/>
      <c r="O31" s="42"/>
      <c r="P31" s="42"/>
      <c r="Q31" s="43"/>
      <c r="R31" s="43"/>
      <c r="S31" s="39" t="str">
        <f aca="true">IF(OR(status="Done",status="",status="To do",due_date=""),"-",NETWORKDAYS.INTL(TODAY(),due_date,1,Settings!$O$6:$O$105))</f>
        <v>-</v>
      </c>
      <c r="T31" s="43"/>
      <c r="U31" s="44"/>
      <c r="V31" s="41"/>
      <c r="W31" s="46"/>
    </row>
    <row r="32" customFormat="false" ht="19.5" hidden="false" customHeight="true" outlineLevel="0" collapsed="false">
      <c r="B32" s="47"/>
      <c r="C32" s="48"/>
      <c r="D32" s="49"/>
      <c r="E32" s="40"/>
      <c r="F32" s="40"/>
      <c r="G32" s="48"/>
      <c r="H32" s="48"/>
      <c r="I32" s="50"/>
      <c r="J32" s="50"/>
      <c r="K32" s="50"/>
      <c r="L32" s="50"/>
      <c r="M32" s="50"/>
      <c r="N32" s="48"/>
      <c r="O32" s="51"/>
      <c r="P32" s="51"/>
      <c r="Q32" s="52"/>
      <c r="R32" s="52"/>
      <c r="S32" s="53" t="str">
        <f aca="true">IF(OR(status="Done",status="",status="To do",due_date=""),"-",NETWORKDAYS.INTL(TODAY(),due_date,1,Settings!$O$6:$O$105))</f>
        <v>-</v>
      </c>
      <c r="T32" s="52"/>
      <c r="U32" s="47"/>
      <c r="V32" s="50"/>
      <c r="W32" s="46"/>
    </row>
  </sheetData>
  <mergeCells count="3">
    <mergeCell ref="L1:M1"/>
    <mergeCell ref="J4:J6"/>
    <mergeCell ref="J10:J12"/>
  </mergeCells>
  <conditionalFormatting sqref="E15:G32">
    <cfRule type="cellIs" priority="2" operator="equal" aboveAverage="0" equalAverage="0" bottom="0" percent="0" rank="0" text="" dxfId="13">
      <formula>"High"</formula>
    </cfRule>
    <cfRule type="cellIs" priority="3" operator="equal" aboveAverage="0" equalAverage="0" bottom="0" percent="0" rank="0" text="" dxfId="14">
      <formula>"Suggestion"</formula>
    </cfRule>
    <cfRule type="cellIs" priority="4" operator="equal" aboveAverage="0" equalAverage="0" bottom="0" percent="0" rank="0" text="" dxfId="15">
      <formula>"New feature"</formula>
    </cfRule>
    <cfRule type="cellIs" priority="5" operator="equal" aboveAverage="0" equalAverage="0" bottom="0" percent="0" rank="0" text="" dxfId="16">
      <formula>"Low"</formula>
    </cfRule>
    <cfRule type="cellIs" priority="6" operator="equal" aboveAverage="0" equalAverage="0" bottom="0" percent="0" rank="0" text="" dxfId="17">
      <formula>"Minor"</formula>
    </cfRule>
    <cfRule type="cellIs" priority="7" operator="equal" aboveAverage="0" equalAverage="0" bottom="0" percent="0" rank="0" text="" dxfId="18">
      <formula>"Major"</formula>
    </cfRule>
    <cfRule type="cellIs" priority="8" operator="equal" aboveAverage="0" equalAverage="0" bottom="0" percent="0" rank="0" text="" dxfId="19">
      <formula>"Medium"</formula>
    </cfRule>
  </conditionalFormatting>
  <conditionalFormatting sqref="C15:C32">
    <cfRule type="cellIs" priority="9" operator="equal" aboveAverage="0" equalAverage="0" bottom="0" percent="0" rank="0" text="" dxfId="20">
      <formula>"Discarded"</formula>
    </cfRule>
    <cfRule type="cellIs" priority="10" operator="equal" aboveAverage="0" equalAverage="0" bottom="0" percent="0" rank="0" text="" dxfId="21">
      <formula>"postponed"</formula>
    </cfRule>
    <cfRule type="cellIs" priority="11" operator="equal" aboveAverage="0" equalAverage="0" bottom="0" percent="0" rank="0" text="" dxfId="22">
      <formula>"In review"</formula>
    </cfRule>
    <cfRule type="cellIs" priority="12" operator="equal" aboveAverage="0" equalAverage="0" bottom="0" percent="0" rank="0" text="" dxfId="23">
      <formula>"In progress"</formula>
    </cfRule>
    <cfRule type="cellIs" priority="13" operator="equal" aboveAverage="0" equalAverage="0" bottom="0" percent="0" rank="0" text="" dxfId="24">
      <formula>"Done"</formula>
    </cfRule>
    <cfRule type="containsText" priority="14" operator="containsText" aboveAverage="0" equalAverage="0" bottom="0" percent="0" rank="0" text="Discarded" dxfId="25">
      <formula>NOT(ISERROR(SEARCH("Discarded",C15)))</formula>
    </cfRule>
    <cfRule type="containsText" priority="15" operator="containsText" aboveAverage="0" equalAverage="0" bottom="0" percent="0" rank="0" text="Postponed" dxfId="26">
      <formula>NOT(ISERROR(SEARCH("Postponed",C15)))</formula>
    </cfRule>
    <cfRule type="containsText" priority="16" operator="containsText" aboveAverage="0" equalAverage="0" bottom="0" percent="0" rank="0" text="In review" dxfId="27">
      <formula>NOT(ISERROR(SEARCH("In review",C15)))</formula>
    </cfRule>
    <cfRule type="containsText" priority="17" operator="containsText" aboveAverage="0" equalAverage="0" bottom="0" percent="0" rank="0" text="In progress" dxfId="28">
      <formula>NOT(ISERROR(SEARCH("In progress",C15)))</formula>
    </cfRule>
    <cfRule type="containsText" priority="18" operator="containsText" aboveAverage="0" equalAverage="0" bottom="0" percent="0" rank="0" text="Done" dxfId="29">
      <formula>NOT(ISERROR(SEARCH("Done",C15)))</formula>
    </cfRule>
  </conditionalFormatting>
  <conditionalFormatting sqref="S15:S32">
    <cfRule type="cellIs" priority="19" operator="equal" aboveAverage="0" equalAverage="0" bottom="0" percent="0" rank="0" text="" dxfId="30">
      <formula>1</formula>
    </cfRule>
    <cfRule type="cellIs" priority="20" operator="greaterThan" aboveAverage="0" equalAverage="0" bottom="0" percent="0" rank="0" text="" dxfId="31">
      <formula>0</formula>
    </cfRule>
    <cfRule type="cellIs" priority="21" operator="lessThan" aboveAverage="0" equalAverage="0" bottom="0" percent="0" rank="0" text="" dxfId="32">
      <formula>0</formula>
    </cfRule>
  </conditionalFormatting>
  <conditionalFormatting sqref="G15:G32">
    <cfRule type="containsText" priority="22" operator="containsText" aboveAverage="0" equalAverage="0" bottom="0" percent="0" rank="0" text="Suggestion" dxfId="33">
      <formula>NOT(ISERROR(SEARCH("Suggestion",G15)))</formula>
    </cfRule>
    <cfRule type="containsText" priority="23" operator="containsText" aboveAverage="0" equalAverage="0" bottom="0" percent="0" rank="0" text="New feature" dxfId="34">
      <formula>NOT(ISERROR(SEARCH("New feature",G15)))</formula>
    </cfRule>
    <cfRule type="containsText" priority="24" operator="containsText" aboveAverage="0" equalAverage="0" bottom="0" percent="0" rank="0" text="Bug" dxfId="35">
      <formula>NOT(ISERROR(SEARCH("Bug",G15)))</formula>
    </cfRule>
  </conditionalFormatting>
  <conditionalFormatting sqref="F15:F32">
    <cfRule type="containsText" priority="25" operator="containsText" aboveAverage="0" equalAverage="0" bottom="0" percent="0" rank="0" text="Low" dxfId="36">
      <formula>NOT(ISERROR(SEARCH("Low",F15)))</formula>
    </cfRule>
    <cfRule type="containsText" priority="26" operator="containsText" aboveAverage="0" equalAverage="0" bottom="0" percent="0" rank="0" text="Medium" dxfId="37">
      <formula>NOT(ISERROR(SEARCH("Medium",F15)))</formula>
    </cfRule>
    <cfRule type="containsText" priority="27" operator="containsText" aboveAverage="0" equalAverage="0" bottom="0" percent="0" rank="0" text="High" dxfId="38">
      <formula>NOT(ISERROR(SEARCH("High",F15)))</formula>
    </cfRule>
  </conditionalFormatting>
  <conditionalFormatting sqref="E15:E32">
    <cfRule type="containsText" priority="28" operator="containsText" aboveAverage="0" equalAverage="0" bottom="0" percent="0" rank="0" text="Critical" dxfId="39">
      <formula>NOT(ISERROR(SEARCH("Critical",E15)))</formula>
    </cfRule>
    <cfRule type="containsText" priority="29" operator="containsText" aboveAverage="0" equalAverage="0" bottom="0" percent="0" rank="0" text="Major" dxfId="40">
      <formula>NOT(ISERROR(SEARCH("Major",E15)))</formula>
    </cfRule>
    <cfRule type="containsText" priority="30" operator="containsText" aboveAverage="0" equalAverage="0" bottom="0" percent="0" rank="0" text="Medium" dxfId="41">
      <formula>NOT(ISERROR(SEARCH("Medium",E15)))</formula>
    </cfRule>
    <cfRule type="containsText" priority="31" operator="containsText" aboveAverage="0" equalAverage="0" bottom="0" percent="0" rank="0" text="Minor" dxfId="42">
      <formula>NOT(ISERROR(SEARCH("Minor",E15)))</formula>
    </cfRule>
  </conditionalFormatting>
  <dataValidations count="10">
    <dataValidation allowBlank="true" errorStyle="stop" operator="between" showDropDown="false" showErrorMessage="true" showInputMessage="true" sqref="C15:C31" type="list">
      <formula1>OFFSET(Settings!$B$6,,,COUNTA(Settings!$B$6:$B$105))</formula1>
      <formula2>0</formula2>
    </dataValidation>
    <dataValidation allowBlank="true" errorStyle="stop" operator="between" showDropDown="false" showErrorMessage="true" showInputMessage="true" sqref="E15:E32" type="list">
      <formula1>OFFSET(Settings!$C$6,,,COUNTA(Settings!$C$6:$C$105))</formula1>
      <formula2>0</formula2>
    </dataValidation>
    <dataValidation allowBlank="true" errorStyle="stop" operator="between" showDropDown="false" showErrorMessage="true" showInputMessage="true" sqref="F15:F32" type="list">
      <formula1>OFFSET(Settings!$D$6,,,COUNTA(Settings!$D$6:$D$105))</formula1>
      <formula2>0</formula2>
    </dataValidation>
    <dataValidation allowBlank="true" errorStyle="stop" operator="between" showDropDown="false" showErrorMessage="true" showInputMessage="true" sqref="G15:G32" type="list">
      <formula1>OFFSET(Settings!$E$6,,,COUNTA(Settings!$E$6:$E$105))</formula1>
      <formula2>0</formula2>
    </dataValidation>
    <dataValidation allowBlank="true" errorStyle="stop" operator="between" showDropDown="false" showErrorMessage="true" showInputMessage="true" sqref="H15:H32" type="list">
      <formula1>OFFSET(Settings!$F$6,,,COUNTA(Settings!$F$6:$F$105))</formula1>
      <formula2>0</formula2>
    </dataValidation>
    <dataValidation allowBlank="true" errorStyle="stop" operator="between" showDropDown="false" showErrorMessage="true" showInputMessage="true" sqref="N15:N32" type="list">
      <formula1>OFFSET(Settings!$G$6,,,COUNTA(Settings!$G$6:$G$105))</formula1>
      <formula2>0</formula2>
    </dataValidation>
    <dataValidation allowBlank="true" errorStyle="stop" operator="between" showDropDown="false" showErrorMessage="true" showInputMessage="true" sqref="O15:O32" type="list">
      <formula1>OFFSET(Settings!$H$6,,,COUNTA(Settings!$H$6:$H$105))</formula1>
      <formula2>0</formula2>
    </dataValidation>
    <dataValidation allowBlank="true" errorStyle="stop" operator="between" showDropDown="false" showErrorMessage="true" showInputMessage="true" sqref="P15:P32" type="list">
      <formula1>OFFSET(Settings!$I$6,,,COUNTA(Settings!$I$6:$I$105))</formula1>
      <formula2>0</formula2>
    </dataValidation>
    <dataValidation allowBlank="true" errorStyle="stop" operator="between" showDropDown="false" showErrorMessage="true" showInputMessage="true" sqref="J1" type="list">
      <formula1>OFFSET(Settings!$K$6,,,COUNTA(Settings!$K$6:$K$105))</formula1>
      <formula2>0</formula2>
    </dataValidation>
    <dataValidation allowBlank="true" errorStyle="stop" operator="between" showDropDown="false" showErrorMessage="true" showInputMessage="true" sqref="L1" type="list">
      <formula1>OFFSET(Settings!$M$6,,,COUNTA(Settings!$M$6:$M$105))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859375" defaultRowHeight="14.25" zeroHeight="false" outlineLevelRow="0" outlineLevelCol="0"/>
  <cols>
    <col collapsed="false" customWidth="true" hidden="false" outlineLevel="0" max="1" min="1" style="1" width="14.14"/>
    <col collapsed="false" customWidth="true" hidden="false" outlineLevel="0" max="9" min="2" style="1" width="15.71"/>
    <col collapsed="false" customWidth="false" hidden="false" outlineLevel="0" max="10" min="10" style="1" width="8.86"/>
    <col collapsed="false" customWidth="true" hidden="false" outlineLevel="0" max="11" min="11" style="1" width="17.15"/>
    <col collapsed="false" customWidth="false" hidden="false" outlineLevel="0" max="12" min="12" style="1" width="8.86"/>
    <col collapsed="false" customWidth="true" hidden="false" outlineLevel="0" max="13" min="13" style="1" width="18.29"/>
    <col collapsed="false" customWidth="false" hidden="false" outlineLevel="0" max="14" min="14" style="1" width="8.86"/>
    <col collapsed="false" customWidth="true" hidden="false" outlineLevel="0" max="15" min="15" style="1" width="14.57"/>
    <col collapsed="false" customWidth="false" hidden="false" outlineLevel="0" max="16384" min="16" style="1" width="8.86"/>
  </cols>
  <sheetData>
    <row r="1" s="54" customFormat="true" ht="46.5" hidden="false" customHeight="true" outlineLevel="0" collapsed="false">
      <c r="C1" s="55" t="s">
        <v>65</v>
      </c>
      <c r="D1" s="55"/>
      <c r="E1" s="56"/>
      <c r="F1" s="56"/>
      <c r="G1" s="57"/>
      <c r="H1" s="57"/>
      <c r="I1" s="58"/>
      <c r="J1" s="59"/>
      <c r="K1" s="60"/>
      <c r="L1" s="61"/>
      <c r="M1" s="61"/>
    </row>
    <row r="3" customFormat="false" ht="14.25" hidden="false" customHeight="false" outlineLevel="0" collapsed="false">
      <c r="A3" s="62" t="s">
        <v>66</v>
      </c>
      <c r="B3" s="63" t="n">
        <f aca="true">TODAY()</f>
        <v>45735</v>
      </c>
    </row>
    <row r="5" customFormat="false" ht="21.75" hidden="false" customHeight="true" outlineLevel="0" collapsed="false">
      <c r="B5" s="64" t="s">
        <v>21</v>
      </c>
      <c r="C5" s="65" t="s">
        <v>23</v>
      </c>
      <c r="D5" s="65" t="s">
        <v>24</v>
      </c>
      <c r="E5" s="65" t="s">
        <v>25</v>
      </c>
      <c r="F5" s="65" t="s">
        <v>26</v>
      </c>
      <c r="G5" s="65" t="s">
        <v>32</v>
      </c>
      <c r="H5" s="65" t="s">
        <v>33</v>
      </c>
      <c r="I5" s="66" t="s">
        <v>34</v>
      </c>
      <c r="K5" s="67" t="s">
        <v>67</v>
      </c>
      <c r="M5" s="67" t="s">
        <v>68</v>
      </c>
      <c r="O5" s="68" t="s">
        <v>69</v>
      </c>
    </row>
    <row r="6" customFormat="false" ht="14.25" hidden="false" customHeight="false" outlineLevel="0" collapsed="false">
      <c r="B6" s="69" t="s">
        <v>11</v>
      </c>
      <c r="C6" s="69" t="s">
        <v>47</v>
      </c>
      <c r="D6" s="69" t="s">
        <v>6</v>
      </c>
      <c r="E6" s="69" t="s">
        <v>42</v>
      </c>
      <c r="F6" s="69" t="s">
        <v>43</v>
      </c>
      <c r="G6" s="69" t="s">
        <v>44</v>
      </c>
      <c r="H6" s="69" t="s">
        <v>45</v>
      </c>
      <c r="I6" s="69" t="s">
        <v>45</v>
      </c>
      <c r="K6" s="70" t="s">
        <v>70</v>
      </c>
      <c r="M6" s="70" t="s">
        <v>4</v>
      </c>
      <c r="O6" s="71" t="n">
        <v>45651</v>
      </c>
    </row>
    <row r="7" customFormat="false" ht="14.25" hidden="false" customHeight="false" outlineLevel="0" collapsed="false">
      <c r="B7" s="69" t="s">
        <v>12</v>
      </c>
      <c r="C7" s="69" t="s">
        <v>7</v>
      </c>
      <c r="D7" s="69" t="s">
        <v>7</v>
      </c>
      <c r="E7" s="69" t="s">
        <v>54</v>
      </c>
      <c r="F7" s="69" t="s">
        <v>60</v>
      </c>
      <c r="G7" s="69" t="s">
        <v>56</v>
      </c>
      <c r="H7" s="69" t="s">
        <v>46</v>
      </c>
      <c r="I7" s="69" t="s">
        <v>46</v>
      </c>
      <c r="K7" s="70" t="s">
        <v>2</v>
      </c>
      <c r="M7" s="70" t="s">
        <v>71</v>
      </c>
      <c r="O7" s="72" t="n">
        <v>45477</v>
      </c>
    </row>
    <row r="8" customFormat="false" ht="14.25" hidden="false" customHeight="false" outlineLevel="0" collapsed="false">
      <c r="B8" s="69" t="s">
        <v>14</v>
      </c>
      <c r="C8" s="69" t="s">
        <v>53</v>
      </c>
      <c r="D8" s="69" t="s">
        <v>8</v>
      </c>
      <c r="E8" s="69" t="s">
        <v>48</v>
      </c>
      <c r="F8" s="69" t="s">
        <v>49</v>
      </c>
      <c r="G8" s="69" t="s">
        <v>61</v>
      </c>
      <c r="H8" s="69" t="s">
        <v>51</v>
      </c>
      <c r="I8" s="69" t="s">
        <v>51</v>
      </c>
      <c r="K8" s="70" t="s">
        <v>72</v>
      </c>
      <c r="M8" s="70" t="s">
        <v>73</v>
      </c>
      <c r="O8" s="70"/>
    </row>
    <row r="9" customFormat="false" ht="14.25" hidden="false" customHeight="false" outlineLevel="0" collapsed="false">
      <c r="B9" s="69" t="s">
        <v>13</v>
      </c>
      <c r="C9" s="69" t="s">
        <v>59</v>
      </c>
      <c r="D9" s="69"/>
      <c r="E9" s="69"/>
      <c r="F9" s="69" t="s">
        <v>55</v>
      </c>
      <c r="G9" s="69" t="s">
        <v>50</v>
      </c>
      <c r="H9" s="69" t="s">
        <v>52</v>
      </c>
      <c r="I9" s="69" t="s">
        <v>52</v>
      </c>
      <c r="K9" s="70"/>
      <c r="M9" s="70"/>
      <c r="O9" s="70"/>
    </row>
    <row r="10" customFormat="false" ht="14.25" hidden="false" customHeight="false" outlineLevel="0" collapsed="false">
      <c r="B10" s="69" t="s">
        <v>19</v>
      </c>
      <c r="C10" s="69"/>
      <c r="D10" s="69"/>
      <c r="E10" s="69"/>
      <c r="F10" s="69" t="s">
        <v>64</v>
      </c>
      <c r="G10" s="69"/>
      <c r="H10" s="69" t="s">
        <v>63</v>
      </c>
      <c r="I10" s="69" t="s">
        <v>63</v>
      </c>
      <c r="K10" s="70"/>
      <c r="M10" s="70"/>
      <c r="O10" s="70"/>
    </row>
    <row r="11" customFormat="false" ht="14.25" hidden="false" customHeight="false" outlineLevel="0" collapsed="false">
      <c r="B11" s="69" t="s">
        <v>18</v>
      </c>
      <c r="C11" s="69"/>
      <c r="D11" s="69"/>
      <c r="E11" s="69"/>
      <c r="F11" s="69"/>
      <c r="G11" s="69"/>
      <c r="H11" s="69" t="s">
        <v>57</v>
      </c>
      <c r="I11" s="69" t="s">
        <v>57</v>
      </c>
      <c r="K11" s="70"/>
      <c r="M11" s="70"/>
      <c r="O11" s="70"/>
    </row>
    <row r="12" customFormat="false" ht="14.25" hidden="false" customHeight="false" outlineLevel="0" collapsed="false">
      <c r="B12" s="69" t="s">
        <v>16</v>
      </c>
      <c r="C12" s="69"/>
      <c r="D12" s="69"/>
      <c r="E12" s="69"/>
      <c r="F12" s="69"/>
      <c r="G12" s="69"/>
      <c r="H12" s="69" t="s">
        <v>58</v>
      </c>
      <c r="I12" s="69" t="s">
        <v>58</v>
      </c>
      <c r="K12" s="70"/>
      <c r="M12" s="70"/>
      <c r="O12" s="70"/>
    </row>
    <row r="13" customFormat="false" ht="14.25" hidden="false" customHeight="false" outlineLevel="0" collapsed="false">
      <c r="B13" s="69" t="s">
        <v>15</v>
      </c>
      <c r="C13" s="69"/>
      <c r="D13" s="69"/>
      <c r="E13" s="69"/>
      <c r="F13" s="69"/>
      <c r="G13" s="69"/>
      <c r="H13" s="69" t="s">
        <v>62</v>
      </c>
      <c r="I13" s="69" t="s">
        <v>62</v>
      </c>
      <c r="K13" s="70"/>
      <c r="M13" s="70"/>
      <c r="O13" s="70"/>
    </row>
    <row r="14" customFormat="false" ht="14.25" hidden="false" customHeight="false" outlineLevel="0" collapsed="false">
      <c r="B14" s="69"/>
      <c r="C14" s="69"/>
      <c r="D14" s="69"/>
      <c r="E14" s="69"/>
      <c r="F14" s="69"/>
      <c r="G14" s="69"/>
      <c r="H14" s="69"/>
      <c r="I14" s="69"/>
      <c r="K14" s="70"/>
      <c r="M14" s="70"/>
      <c r="O14" s="70"/>
    </row>
    <row r="15" customFormat="false" ht="14.25" hidden="false" customHeight="false" outlineLevel="0" collapsed="false">
      <c r="B15" s="69"/>
      <c r="C15" s="69"/>
      <c r="D15" s="69"/>
      <c r="E15" s="69"/>
      <c r="F15" s="69"/>
      <c r="G15" s="69"/>
      <c r="H15" s="69"/>
      <c r="I15" s="69"/>
      <c r="K15" s="70"/>
      <c r="M15" s="70"/>
      <c r="O15" s="70"/>
    </row>
    <row r="16" customFormat="false" ht="14.25" hidden="false" customHeight="false" outlineLevel="0" collapsed="false">
      <c r="B16" s="69"/>
      <c r="C16" s="69"/>
      <c r="D16" s="69"/>
      <c r="E16" s="69"/>
      <c r="F16" s="69"/>
      <c r="G16" s="69"/>
      <c r="H16" s="69"/>
      <c r="I16" s="69"/>
      <c r="K16" s="70"/>
      <c r="M16" s="70"/>
      <c r="O16" s="70"/>
    </row>
    <row r="17" customFormat="false" ht="14.25" hidden="false" customHeight="false" outlineLevel="0" collapsed="false">
      <c r="B17" s="69"/>
      <c r="C17" s="69"/>
      <c r="D17" s="69"/>
      <c r="E17" s="69"/>
      <c r="F17" s="69"/>
      <c r="G17" s="69"/>
      <c r="H17" s="69"/>
      <c r="I17" s="69"/>
      <c r="K17" s="70"/>
      <c r="M17" s="70"/>
      <c r="O17" s="70"/>
    </row>
    <row r="18" customFormat="false" ht="14.25" hidden="false" customHeight="false" outlineLevel="0" collapsed="false">
      <c r="B18" s="69"/>
      <c r="C18" s="69"/>
      <c r="D18" s="69"/>
      <c r="E18" s="69"/>
      <c r="F18" s="69"/>
      <c r="G18" s="69"/>
      <c r="H18" s="69"/>
      <c r="I18" s="69"/>
      <c r="K18" s="70"/>
      <c r="M18" s="70"/>
      <c r="O18" s="70"/>
    </row>
    <row r="19" customFormat="false" ht="14.25" hidden="false" customHeight="false" outlineLevel="0" collapsed="false">
      <c r="B19" s="69"/>
      <c r="C19" s="69"/>
      <c r="D19" s="69"/>
      <c r="E19" s="69"/>
      <c r="F19" s="69"/>
      <c r="G19" s="69"/>
      <c r="H19" s="69"/>
      <c r="I19" s="69"/>
      <c r="K19" s="70"/>
      <c r="M19" s="70"/>
      <c r="O19" s="70"/>
    </row>
    <row r="20" customFormat="false" ht="14.25" hidden="false" customHeight="false" outlineLevel="0" collapsed="false">
      <c r="B20" s="69"/>
      <c r="C20" s="69"/>
      <c r="D20" s="69"/>
      <c r="E20" s="69"/>
      <c r="F20" s="69"/>
      <c r="G20" s="69"/>
      <c r="H20" s="69"/>
      <c r="I20" s="69"/>
      <c r="K20" s="70"/>
      <c r="M20" s="70"/>
      <c r="O20" s="70"/>
    </row>
    <row r="21" customFormat="false" ht="14.25" hidden="false" customHeight="false" outlineLevel="0" collapsed="false">
      <c r="B21" s="69"/>
      <c r="C21" s="69"/>
      <c r="D21" s="69"/>
      <c r="E21" s="69"/>
      <c r="F21" s="69"/>
      <c r="G21" s="69"/>
      <c r="H21" s="69"/>
      <c r="I21" s="69"/>
      <c r="K21" s="70"/>
      <c r="M21" s="70"/>
      <c r="O21" s="70"/>
    </row>
    <row r="22" customFormat="false" ht="14.25" hidden="false" customHeight="false" outlineLevel="0" collapsed="false">
      <c r="B22" s="69"/>
      <c r="C22" s="69"/>
      <c r="D22" s="69"/>
      <c r="E22" s="69"/>
      <c r="F22" s="69"/>
      <c r="G22" s="69"/>
      <c r="H22" s="69"/>
      <c r="I22" s="69"/>
      <c r="K22" s="70"/>
      <c r="M22" s="70"/>
      <c r="O22" s="70"/>
    </row>
    <row r="23" customFormat="false" ht="14.25" hidden="false" customHeight="false" outlineLevel="0" collapsed="false">
      <c r="B23" s="69"/>
      <c r="C23" s="69"/>
      <c r="D23" s="69"/>
      <c r="E23" s="69"/>
      <c r="F23" s="69"/>
      <c r="G23" s="69"/>
      <c r="H23" s="69"/>
      <c r="I23" s="69"/>
      <c r="K23" s="70"/>
      <c r="M23" s="70"/>
      <c r="O23" s="70"/>
    </row>
    <row r="24" customFormat="false" ht="14.25" hidden="false" customHeight="false" outlineLevel="0" collapsed="false">
      <c r="B24" s="69"/>
      <c r="C24" s="69"/>
      <c r="D24" s="69"/>
      <c r="E24" s="69"/>
      <c r="F24" s="69"/>
      <c r="G24" s="69"/>
      <c r="H24" s="69"/>
      <c r="I24" s="69"/>
      <c r="K24" s="70"/>
      <c r="M24" s="70"/>
      <c r="O24" s="70"/>
    </row>
    <row r="25" customFormat="false" ht="14.25" hidden="false" customHeight="false" outlineLevel="0" collapsed="false">
      <c r="B25" s="69"/>
      <c r="C25" s="69"/>
      <c r="D25" s="69"/>
      <c r="E25" s="69"/>
      <c r="F25" s="69"/>
      <c r="G25" s="69"/>
      <c r="H25" s="69"/>
      <c r="I25" s="69"/>
      <c r="K25" s="70"/>
      <c r="M25" s="70"/>
      <c r="O25" s="70"/>
    </row>
    <row r="26" customFormat="false" ht="14.25" hidden="false" customHeight="false" outlineLevel="0" collapsed="false">
      <c r="B26" s="69"/>
      <c r="C26" s="69"/>
      <c r="D26" s="69"/>
      <c r="E26" s="69"/>
      <c r="F26" s="69"/>
      <c r="G26" s="69"/>
      <c r="H26" s="69"/>
      <c r="I26" s="69"/>
      <c r="K26" s="70"/>
      <c r="M26" s="70"/>
      <c r="O26" s="70"/>
    </row>
    <row r="27" customFormat="false" ht="14.25" hidden="false" customHeight="false" outlineLevel="0" collapsed="false">
      <c r="B27" s="69"/>
      <c r="C27" s="69"/>
      <c r="D27" s="69"/>
      <c r="E27" s="69"/>
      <c r="F27" s="69"/>
      <c r="G27" s="69"/>
      <c r="H27" s="69"/>
      <c r="I27" s="69"/>
      <c r="K27" s="70"/>
      <c r="M27" s="70"/>
      <c r="O27" s="70"/>
    </row>
    <row r="28" customFormat="false" ht="14.25" hidden="false" customHeight="false" outlineLevel="0" collapsed="false">
      <c r="B28" s="69"/>
      <c r="C28" s="69"/>
      <c r="D28" s="69"/>
      <c r="E28" s="69"/>
      <c r="F28" s="69"/>
      <c r="G28" s="69"/>
      <c r="H28" s="69"/>
      <c r="I28" s="69"/>
      <c r="K28" s="70"/>
      <c r="M28" s="70"/>
      <c r="O28" s="70"/>
    </row>
    <row r="29" customFormat="false" ht="14.25" hidden="false" customHeight="false" outlineLevel="0" collapsed="false">
      <c r="B29" s="69"/>
      <c r="C29" s="69"/>
      <c r="D29" s="69"/>
      <c r="E29" s="69"/>
      <c r="F29" s="69"/>
      <c r="G29" s="69"/>
      <c r="H29" s="69"/>
      <c r="I29" s="69"/>
      <c r="K29" s="70"/>
      <c r="M29" s="70"/>
      <c r="O29" s="70"/>
    </row>
    <row r="30" customFormat="false" ht="14.25" hidden="false" customHeight="false" outlineLevel="0" collapsed="false">
      <c r="B30" s="69"/>
      <c r="C30" s="69"/>
      <c r="D30" s="69"/>
      <c r="E30" s="69"/>
      <c r="F30" s="69"/>
      <c r="G30" s="69"/>
      <c r="H30" s="69"/>
      <c r="I30" s="69"/>
      <c r="K30" s="70"/>
      <c r="M30" s="70"/>
      <c r="O30" s="70"/>
    </row>
    <row r="31" customFormat="false" ht="14.25" hidden="false" customHeight="false" outlineLevel="0" collapsed="false">
      <c r="B31" s="69"/>
      <c r="C31" s="69"/>
      <c r="D31" s="69"/>
      <c r="E31" s="69"/>
      <c r="F31" s="69"/>
      <c r="G31" s="69"/>
      <c r="H31" s="69"/>
      <c r="I31" s="69"/>
      <c r="K31" s="70"/>
      <c r="M31" s="70"/>
      <c r="O31" s="70"/>
    </row>
    <row r="32" customFormat="false" ht="14.25" hidden="false" customHeight="false" outlineLevel="0" collapsed="false">
      <c r="B32" s="69"/>
      <c r="C32" s="69"/>
      <c r="D32" s="69"/>
      <c r="E32" s="69"/>
      <c r="F32" s="69"/>
      <c r="G32" s="69"/>
      <c r="H32" s="69"/>
      <c r="I32" s="69"/>
      <c r="K32" s="70"/>
      <c r="M32" s="70"/>
      <c r="O32" s="70"/>
    </row>
    <row r="33" customFormat="false" ht="14.25" hidden="false" customHeight="false" outlineLevel="0" collapsed="false">
      <c r="B33" s="69"/>
      <c r="C33" s="69"/>
      <c r="D33" s="69"/>
      <c r="E33" s="69"/>
      <c r="F33" s="69"/>
      <c r="G33" s="69"/>
      <c r="H33" s="69"/>
      <c r="I33" s="69"/>
      <c r="K33" s="70"/>
      <c r="M33" s="70"/>
      <c r="O33" s="70"/>
    </row>
    <row r="34" customFormat="false" ht="14.25" hidden="false" customHeight="false" outlineLevel="0" collapsed="false">
      <c r="B34" s="69"/>
      <c r="C34" s="69"/>
      <c r="D34" s="69"/>
      <c r="E34" s="69"/>
      <c r="F34" s="69"/>
      <c r="G34" s="69"/>
      <c r="H34" s="69"/>
      <c r="I34" s="69"/>
      <c r="K34" s="70"/>
      <c r="M34" s="70"/>
      <c r="O34" s="70"/>
    </row>
    <row r="35" customFormat="false" ht="14.25" hidden="false" customHeight="false" outlineLevel="0" collapsed="false">
      <c r="B35" s="69"/>
      <c r="C35" s="69"/>
      <c r="D35" s="69"/>
      <c r="E35" s="69"/>
      <c r="F35" s="69"/>
      <c r="G35" s="69"/>
      <c r="H35" s="69"/>
      <c r="I35" s="69"/>
      <c r="K35" s="70"/>
      <c r="M35" s="70"/>
      <c r="O35" s="70"/>
    </row>
    <row r="36" customFormat="false" ht="14.25" hidden="false" customHeight="false" outlineLevel="0" collapsed="false">
      <c r="B36" s="69"/>
      <c r="C36" s="69"/>
      <c r="D36" s="69"/>
      <c r="E36" s="69"/>
      <c r="F36" s="69"/>
      <c r="G36" s="69"/>
      <c r="H36" s="69"/>
      <c r="I36" s="69"/>
      <c r="K36" s="70"/>
      <c r="M36" s="70"/>
      <c r="O36" s="70"/>
    </row>
    <row r="37" customFormat="false" ht="14.25" hidden="false" customHeight="false" outlineLevel="0" collapsed="false">
      <c r="B37" s="69"/>
      <c r="C37" s="69"/>
      <c r="D37" s="69"/>
      <c r="E37" s="69"/>
      <c r="F37" s="69"/>
      <c r="G37" s="69"/>
      <c r="H37" s="69"/>
      <c r="I37" s="69"/>
      <c r="K37" s="70"/>
      <c r="M37" s="70"/>
      <c r="O37" s="70"/>
    </row>
    <row r="38" customFormat="false" ht="14.25" hidden="false" customHeight="false" outlineLevel="0" collapsed="false">
      <c r="B38" s="69"/>
      <c r="C38" s="69"/>
      <c r="D38" s="69"/>
      <c r="E38" s="69"/>
      <c r="F38" s="69"/>
      <c r="G38" s="69"/>
      <c r="H38" s="69"/>
      <c r="I38" s="69"/>
      <c r="K38" s="70"/>
      <c r="M38" s="70"/>
      <c r="O38" s="70"/>
    </row>
    <row r="39" customFormat="false" ht="14.25" hidden="false" customHeight="false" outlineLevel="0" collapsed="false">
      <c r="B39" s="69"/>
      <c r="C39" s="69"/>
      <c r="D39" s="69"/>
      <c r="E39" s="69"/>
      <c r="F39" s="69"/>
      <c r="G39" s="69"/>
      <c r="H39" s="69"/>
      <c r="I39" s="69"/>
      <c r="K39" s="70"/>
      <c r="M39" s="70"/>
      <c r="O39" s="70"/>
    </row>
    <row r="40" customFormat="false" ht="14.25" hidden="false" customHeight="false" outlineLevel="0" collapsed="false">
      <c r="B40" s="69"/>
      <c r="C40" s="69"/>
      <c r="D40" s="69"/>
      <c r="E40" s="69"/>
      <c r="F40" s="69"/>
      <c r="G40" s="69"/>
      <c r="H40" s="69"/>
      <c r="I40" s="69"/>
      <c r="K40" s="70"/>
      <c r="M40" s="70"/>
      <c r="O40" s="70"/>
    </row>
    <row r="41" customFormat="false" ht="14.25" hidden="false" customHeight="false" outlineLevel="0" collapsed="false">
      <c r="B41" s="69"/>
      <c r="C41" s="69"/>
      <c r="D41" s="69"/>
      <c r="E41" s="69"/>
      <c r="F41" s="69"/>
      <c r="G41" s="69"/>
      <c r="H41" s="69"/>
      <c r="I41" s="69"/>
      <c r="K41" s="70"/>
      <c r="M41" s="70"/>
      <c r="O41" s="70"/>
    </row>
    <row r="42" customFormat="false" ht="14.25" hidden="false" customHeight="false" outlineLevel="0" collapsed="false">
      <c r="B42" s="69"/>
      <c r="C42" s="69"/>
      <c r="D42" s="69"/>
      <c r="E42" s="69"/>
      <c r="F42" s="69"/>
      <c r="G42" s="69"/>
      <c r="H42" s="69"/>
      <c r="I42" s="69"/>
      <c r="K42" s="70"/>
      <c r="M42" s="70"/>
      <c r="O42" s="70"/>
    </row>
    <row r="43" customFormat="false" ht="14.25" hidden="false" customHeight="false" outlineLevel="0" collapsed="false">
      <c r="B43" s="69"/>
      <c r="C43" s="69"/>
      <c r="D43" s="69"/>
      <c r="E43" s="69"/>
      <c r="F43" s="69"/>
      <c r="G43" s="69"/>
      <c r="H43" s="69"/>
      <c r="I43" s="69"/>
      <c r="K43" s="70"/>
      <c r="M43" s="70"/>
      <c r="O43" s="70"/>
    </row>
    <row r="44" customFormat="false" ht="14.25" hidden="false" customHeight="false" outlineLevel="0" collapsed="false">
      <c r="B44" s="69"/>
      <c r="C44" s="69"/>
      <c r="D44" s="69"/>
      <c r="E44" s="69"/>
      <c r="F44" s="69"/>
      <c r="G44" s="69"/>
      <c r="H44" s="69"/>
      <c r="I44" s="69"/>
      <c r="K44" s="70"/>
      <c r="M44" s="70"/>
      <c r="O44" s="70"/>
    </row>
    <row r="45" customFormat="false" ht="14.25" hidden="false" customHeight="false" outlineLevel="0" collapsed="false">
      <c r="B45" s="69"/>
      <c r="C45" s="69"/>
      <c r="D45" s="69"/>
      <c r="E45" s="69"/>
      <c r="F45" s="69"/>
      <c r="G45" s="69"/>
      <c r="H45" s="69"/>
      <c r="I45" s="69"/>
      <c r="K45" s="70"/>
      <c r="M45" s="70"/>
      <c r="O45" s="70"/>
    </row>
    <row r="46" customFormat="false" ht="14.25" hidden="false" customHeight="false" outlineLevel="0" collapsed="false">
      <c r="B46" s="69"/>
      <c r="C46" s="69"/>
      <c r="D46" s="69"/>
      <c r="E46" s="69"/>
      <c r="F46" s="69"/>
      <c r="G46" s="69"/>
      <c r="H46" s="69"/>
      <c r="I46" s="69"/>
      <c r="K46" s="70"/>
      <c r="M46" s="70"/>
      <c r="O46" s="70"/>
    </row>
    <row r="47" customFormat="false" ht="14.25" hidden="false" customHeight="false" outlineLevel="0" collapsed="false">
      <c r="B47" s="69"/>
      <c r="C47" s="69"/>
      <c r="D47" s="69"/>
      <c r="E47" s="69"/>
      <c r="F47" s="69"/>
      <c r="G47" s="69"/>
      <c r="H47" s="69"/>
      <c r="I47" s="69"/>
      <c r="K47" s="70"/>
      <c r="M47" s="70"/>
      <c r="O47" s="70"/>
    </row>
    <row r="48" customFormat="false" ht="14.25" hidden="false" customHeight="false" outlineLevel="0" collapsed="false">
      <c r="B48" s="69"/>
      <c r="C48" s="69"/>
      <c r="D48" s="69"/>
      <c r="E48" s="69"/>
      <c r="F48" s="69"/>
      <c r="G48" s="69"/>
      <c r="H48" s="69"/>
      <c r="I48" s="69"/>
      <c r="K48" s="70"/>
      <c r="M48" s="70"/>
      <c r="O48" s="70"/>
    </row>
    <row r="49" customFormat="false" ht="14.25" hidden="false" customHeight="false" outlineLevel="0" collapsed="false">
      <c r="B49" s="69"/>
      <c r="C49" s="69"/>
      <c r="D49" s="69"/>
      <c r="E49" s="69"/>
      <c r="F49" s="69"/>
      <c r="G49" s="69"/>
      <c r="H49" s="69"/>
      <c r="I49" s="69"/>
      <c r="K49" s="70"/>
      <c r="M49" s="70"/>
      <c r="O49" s="70"/>
    </row>
    <row r="50" customFormat="false" ht="14.25" hidden="false" customHeight="false" outlineLevel="0" collapsed="false">
      <c r="B50" s="69"/>
      <c r="C50" s="69"/>
      <c r="D50" s="69"/>
      <c r="E50" s="69"/>
      <c r="F50" s="69"/>
      <c r="G50" s="69"/>
      <c r="H50" s="69"/>
      <c r="I50" s="69"/>
      <c r="K50" s="70"/>
      <c r="M50" s="70"/>
      <c r="O50" s="70"/>
    </row>
    <row r="51" customFormat="false" ht="14.25" hidden="false" customHeight="false" outlineLevel="0" collapsed="false">
      <c r="B51" s="69"/>
      <c r="C51" s="69"/>
      <c r="D51" s="69"/>
      <c r="E51" s="69"/>
      <c r="F51" s="69"/>
      <c r="G51" s="69"/>
      <c r="H51" s="69"/>
      <c r="I51" s="69"/>
      <c r="K51" s="70"/>
      <c r="M51" s="70"/>
      <c r="O51" s="70"/>
    </row>
    <row r="52" customFormat="false" ht="14.25" hidden="false" customHeight="false" outlineLevel="0" collapsed="false">
      <c r="B52" s="69"/>
      <c r="C52" s="69"/>
      <c r="D52" s="69"/>
      <c r="E52" s="69"/>
      <c r="F52" s="69"/>
      <c r="G52" s="69"/>
      <c r="H52" s="69"/>
      <c r="I52" s="69"/>
      <c r="K52" s="70"/>
      <c r="M52" s="70"/>
      <c r="O52" s="70"/>
    </row>
    <row r="53" customFormat="false" ht="14.25" hidden="false" customHeight="false" outlineLevel="0" collapsed="false">
      <c r="B53" s="69"/>
      <c r="C53" s="69"/>
      <c r="D53" s="69"/>
      <c r="E53" s="69"/>
      <c r="F53" s="69"/>
      <c r="G53" s="69"/>
      <c r="H53" s="69"/>
      <c r="I53" s="69"/>
      <c r="K53" s="70"/>
      <c r="M53" s="70"/>
      <c r="O53" s="70"/>
    </row>
    <row r="54" customFormat="false" ht="14.25" hidden="false" customHeight="false" outlineLevel="0" collapsed="false">
      <c r="B54" s="69"/>
      <c r="C54" s="69"/>
      <c r="D54" s="69"/>
      <c r="E54" s="69"/>
      <c r="F54" s="69"/>
      <c r="G54" s="69"/>
      <c r="H54" s="69"/>
      <c r="I54" s="69"/>
      <c r="K54" s="70"/>
      <c r="M54" s="70"/>
      <c r="O54" s="70"/>
    </row>
    <row r="55" customFormat="false" ht="14.25" hidden="false" customHeight="false" outlineLevel="0" collapsed="false">
      <c r="B55" s="69"/>
      <c r="C55" s="69"/>
      <c r="D55" s="69"/>
      <c r="E55" s="69"/>
      <c r="F55" s="69"/>
      <c r="G55" s="69"/>
      <c r="H55" s="69"/>
      <c r="I55" s="69"/>
      <c r="K55" s="70"/>
      <c r="M55" s="70"/>
      <c r="O55" s="70"/>
    </row>
    <row r="56" customFormat="false" ht="14.25" hidden="false" customHeight="false" outlineLevel="0" collapsed="false">
      <c r="B56" s="69"/>
      <c r="C56" s="69"/>
      <c r="D56" s="69"/>
      <c r="E56" s="69"/>
      <c r="F56" s="69"/>
      <c r="G56" s="69"/>
      <c r="H56" s="69"/>
      <c r="I56" s="69"/>
      <c r="K56" s="70"/>
      <c r="M56" s="70"/>
      <c r="O56" s="70"/>
    </row>
    <row r="57" customFormat="false" ht="14.25" hidden="false" customHeight="false" outlineLevel="0" collapsed="false">
      <c r="B57" s="69"/>
      <c r="C57" s="69"/>
      <c r="D57" s="69"/>
      <c r="E57" s="69"/>
      <c r="F57" s="69"/>
      <c r="G57" s="69"/>
      <c r="H57" s="69"/>
      <c r="I57" s="69"/>
      <c r="K57" s="70"/>
      <c r="M57" s="70"/>
      <c r="O57" s="70"/>
    </row>
    <row r="58" customFormat="false" ht="14.25" hidden="false" customHeight="false" outlineLevel="0" collapsed="false">
      <c r="B58" s="69"/>
      <c r="C58" s="69"/>
      <c r="D58" s="69"/>
      <c r="E58" s="69"/>
      <c r="F58" s="69"/>
      <c r="G58" s="69"/>
      <c r="H58" s="69"/>
      <c r="I58" s="69"/>
      <c r="K58" s="70"/>
      <c r="M58" s="70"/>
      <c r="O58" s="70"/>
    </row>
    <row r="59" customFormat="false" ht="14.25" hidden="false" customHeight="false" outlineLevel="0" collapsed="false">
      <c r="B59" s="69"/>
      <c r="C59" s="69"/>
      <c r="D59" s="69"/>
      <c r="E59" s="69"/>
      <c r="F59" s="69"/>
      <c r="G59" s="69"/>
      <c r="H59" s="69"/>
      <c r="I59" s="69"/>
      <c r="K59" s="70"/>
      <c r="M59" s="70"/>
      <c r="O59" s="70"/>
    </row>
    <row r="60" customFormat="false" ht="14.25" hidden="false" customHeight="false" outlineLevel="0" collapsed="false">
      <c r="B60" s="69"/>
      <c r="C60" s="69"/>
      <c r="D60" s="69"/>
      <c r="E60" s="69"/>
      <c r="F60" s="69"/>
      <c r="G60" s="69"/>
      <c r="H60" s="69"/>
      <c r="I60" s="69"/>
      <c r="K60" s="70"/>
      <c r="M60" s="70"/>
      <c r="O60" s="70"/>
    </row>
    <row r="61" customFormat="false" ht="14.25" hidden="false" customHeight="false" outlineLevel="0" collapsed="false">
      <c r="B61" s="69"/>
      <c r="C61" s="69"/>
      <c r="D61" s="69"/>
      <c r="E61" s="69"/>
      <c r="F61" s="69"/>
      <c r="G61" s="69"/>
      <c r="H61" s="69"/>
      <c r="I61" s="69"/>
      <c r="K61" s="70"/>
      <c r="M61" s="70"/>
      <c r="O61" s="70"/>
    </row>
    <row r="62" customFormat="false" ht="14.25" hidden="false" customHeight="false" outlineLevel="0" collapsed="false">
      <c r="B62" s="69"/>
      <c r="C62" s="69"/>
      <c r="D62" s="69"/>
      <c r="E62" s="69"/>
      <c r="F62" s="69"/>
      <c r="G62" s="69"/>
      <c r="H62" s="69"/>
      <c r="I62" s="69"/>
      <c r="K62" s="70"/>
      <c r="M62" s="70"/>
      <c r="O62" s="70"/>
    </row>
    <row r="63" customFormat="false" ht="14.25" hidden="false" customHeight="false" outlineLevel="0" collapsed="false">
      <c r="B63" s="69"/>
      <c r="C63" s="69"/>
      <c r="D63" s="69"/>
      <c r="E63" s="69"/>
      <c r="F63" s="69"/>
      <c r="G63" s="69"/>
      <c r="H63" s="69"/>
      <c r="I63" s="69"/>
      <c r="K63" s="70"/>
      <c r="M63" s="70"/>
      <c r="O63" s="70"/>
    </row>
    <row r="64" customFormat="false" ht="14.25" hidden="false" customHeight="false" outlineLevel="0" collapsed="false">
      <c r="B64" s="69"/>
      <c r="C64" s="69"/>
      <c r="D64" s="69"/>
      <c r="E64" s="69"/>
      <c r="F64" s="69"/>
      <c r="G64" s="69"/>
      <c r="H64" s="69"/>
      <c r="I64" s="69"/>
      <c r="K64" s="70"/>
      <c r="M64" s="70"/>
      <c r="O64" s="70"/>
    </row>
    <row r="65" customFormat="false" ht="14.25" hidden="false" customHeight="false" outlineLevel="0" collapsed="false">
      <c r="B65" s="69"/>
      <c r="C65" s="69"/>
      <c r="D65" s="69"/>
      <c r="E65" s="69"/>
      <c r="F65" s="69"/>
      <c r="G65" s="69"/>
      <c r="H65" s="69"/>
      <c r="I65" s="69"/>
      <c r="K65" s="70"/>
      <c r="M65" s="70"/>
      <c r="O65" s="70"/>
    </row>
    <row r="66" customFormat="false" ht="14.25" hidden="false" customHeight="false" outlineLevel="0" collapsed="false">
      <c r="B66" s="69"/>
      <c r="C66" s="69"/>
      <c r="D66" s="69"/>
      <c r="E66" s="69"/>
      <c r="F66" s="69"/>
      <c r="G66" s="69"/>
      <c r="H66" s="69"/>
      <c r="I66" s="69"/>
      <c r="K66" s="70"/>
      <c r="M66" s="70"/>
      <c r="O66" s="70"/>
    </row>
    <row r="67" customFormat="false" ht="14.25" hidden="false" customHeight="false" outlineLevel="0" collapsed="false">
      <c r="B67" s="69"/>
      <c r="C67" s="69"/>
      <c r="D67" s="69"/>
      <c r="E67" s="69"/>
      <c r="F67" s="69"/>
      <c r="G67" s="69"/>
      <c r="H67" s="69"/>
      <c r="I67" s="69"/>
      <c r="K67" s="70"/>
      <c r="M67" s="70"/>
      <c r="O67" s="70"/>
    </row>
    <row r="68" customFormat="false" ht="14.25" hidden="false" customHeight="false" outlineLevel="0" collapsed="false">
      <c r="B68" s="69"/>
      <c r="C68" s="69"/>
      <c r="D68" s="69"/>
      <c r="E68" s="69"/>
      <c r="F68" s="69"/>
      <c r="G68" s="69"/>
      <c r="H68" s="69"/>
      <c r="I68" s="69"/>
      <c r="K68" s="70"/>
      <c r="M68" s="70"/>
      <c r="O68" s="70"/>
    </row>
    <row r="69" customFormat="false" ht="14.25" hidden="false" customHeight="false" outlineLevel="0" collapsed="false">
      <c r="B69" s="69"/>
      <c r="C69" s="69"/>
      <c r="D69" s="69"/>
      <c r="E69" s="69"/>
      <c r="F69" s="69"/>
      <c r="G69" s="69"/>
      <c r="H69" s="69"/>
      <c r="I69" s="69"/>
      <c r="K69" s="70"/>
      <c r="M69" s="70"/>
      <c r="O69" s="70"/>
    </row>
    <row r="70" customFormat="false" ht="14.25" hidden="false" customHeight="false" outlineLevel="0" collapsed="false">
      <c r="B70" s="69"/>
      <c r="C70" s="69"/>
      <c r="D70" s="69"/>
      <c r="E70" s="69"/>
      <c r="F70" s="69"/>
      <c r="G70" s="69"/>
      <c r="H70" s="69"/>
      <c r="I70" s="69"/>
      <c r="K70" s="70"/>
      <c r="M70" s="70"/>
      <c r="O70" s="70"/>
    </row>
    <row r="71" customFormat="false" ht="14.25" hidden="false" customHeight="false" outlineLevel="0" collapsed="false">
      <c r="B71" s="69"/>
      <c r="C71" s="69"/>
      <c r="D71" s="69"/>
      <c r="E71" s="69"/>
      <c r="F71" s="69"/>
      <c r="G71" s="69"/>
      <c r="H71" s="69"/>
      <c r="I71" s="69"/>
      <c r="K71" s="70"/>
      <c r="M71" s="70"/>
      <c r="O71" s="70"/>
    </row>
    <row r="72" customFormat="false" ht="14.25" hidden="false" customHeight="false" outlineLevel="0" collapsed="false">
      <c r="B72" s="69"/>
      <c r="C72" s="69"/>
      <c r="D72" s="69"/>
      <c r="E72" s="69"/>
      <c r="F72" s="69"/>
      <c r="G72" s="69"/>
      <c r="H72" s="69"/>
      <c r="I72" s="69"/>
      <c r="K72" s="70"/>
      <c r="M72" s="70"/>
      <c r="O72" s="70"/>
    </row>
    <row r="73" customFormat="false" ht="14.25" hidden="false" customHeight="false" outlineLevel="0" collapsed="false">
      <c r="B73" s="69"/>
      <c r="C73" s="69"/>
      <c r="D73" s="69"/>
      <c r="E73" s="69"/>
      <c r="F73" s="69"/>
      <c r="G73" s="69"/>
      <c r="H73" s="69"/>
      <c r="I73" s="69"/>
      <c r="K73" s="70"/>
      <c r="M73" s="70"/>
      <c r="O73" s="70"/>
    </row>
    <row r="74" customFormat="false" ht="14.25" hidden="false" customHeight="false" outlineLevel="0" collapsed="false">
      <c r="B74" s="69"/>
      <c r="C74" s="69"/>
      <c r="D74" s="69"/>
      <c r="E74" s="69"/>
      <c r="F74" s="69"/>
      <c r="G74" s="69"/>
      <c r="H74" s="69"/>
      <c r="I74" s="69"/>
      <c r="K74" s="70"/>
      <c r="M74" s="70"/>
      <c r="O74" s="70"/>
    </row>
    <row r="75" customFormat="false" ht="14.25" hidden="false" customHeight="false" outlineLevel="0" collapsed="false">
      <c r="B75" s="69"/>
      <c r="C75" s="69"/>
      <c r="D75" s="69"/>
      <c r="E75" s="69"/>
      <c r="F75" s="69"/>
      <c r="G75" s="69"/>
      <c r="H75" s="69"/>
      <c r="I75" s="69"/>
      <c r="K75" s="70"/>
      <c r="M75" s="70"/>
      <c r="O75" s="70"/>
    </row>
    <row r="76" customFormat="false" ht="14.25" hidden="false" customHeight="false" outlineLevel="0" collapsed="false">
      <c r="B76" s="69"/>
      <c r="C76" s="69"/>
      <c r="D76" s="69"/>
      <c r="E76" s="69"/>
      <c r="F76" s="69"/>
      <c r="G76" s="69"/>
      <c r="H76" s="69"/>
      <c r="I76" s="69"/>
      <c r="K76" s="70"/>
      <c r="M76" s="70"/>
      <c r="O76" s="70"/>
    </row>
    <row r="77" customFormat="false" ht="14.25" hidden="false" customHeight="false" outlineLevel="0" collapsed="false">
      <c r="B77" s="69"/>
      <c r="C77" s="69"/>
      <c r="D77" s="69"/>
      <c r="E77" s="69"/>
      <c r="F77" s="69"/>
      <c r="G77" s="69"/>
      <c r="H77" s="69"/>
      <c r="I77" s="69"/>
      <c r="K77" s="70"/>
      <c r="M77" s="70"/>
      <c r="O77" s="70"/>
    </row>
    <row r="78" customFormat="false" ht="14.25" hidden="false" customHeight="false" outlineLevel="0" collapsed="false">
      <c r="B78" s="69"/>
      <c r="C78" s="69"/>
      <c r="D78" s="69"/>
      <c r="E78" s="69"/>
      <c r="F78" s="69"/>
      <c r="G78" s="69"/>
      <c r="H78" s="69"/>
      <c r="I78" s="69"/>
      <c r="K78" s="70"/>
      <c r="M78" s="70"/>
      <c r="O78" s="70"/>
    </row>
    <row r="79" customFormat="false" ht="14.25" hidden="false" customHeight="false" outlineLevel="0" collapsed="false">
      <c r="B79" s="69"/>
      <c r="C79" s="69"/>
      <c r="D79" s="69"/>
      <c r="E79" s="69"/>
      <c r="F79" s="69"/>
      <c r="G79" s="69"/>
      <c r="H79" s="69"/>
      <c r="I79" s="69"/>
      <c r="K79" s="70"/>
      <c r="M79" s="70"/>
      <c r="O79" s="70"/>
    </row>
    <row r="80" customFormat="false" ht="14.25" hidden="false" customHeight="false" outlineLevel="0" collapsed="false">
      <c r="B80" s="69"/>
      <c r="C80" s="69"/>
      <c r="D80" s="69"/>
      <c r="E80" s="69"/>
      <c r="F80" s="69"/>
      <c r="G80" s="69"/>
      <c r="H80" s="69"/>
      <c r="I80" s="69"/>
      <c r="K80" s="70"/>
      <c r="M80" s="70"/>
      <c r="O80" s="70"/>
    </row>
    <row r="81" customFormat="false" ht="14.25" hidden="false" customHeight="false" outlineLevel="0" collapsed="false">
      <c r="B81" s="69"/>
      <c r="C81" s="69"/>
      <c r="D81" s="69"/>
      <c r="E81" s="69"/>
      <c r="F81" s="69"/>
      <c r="G81" s="69"/>
      <c r="H81" s="69"/>
      <c r="I81" s="69"/>
      <c r="K81" s="70"/>
      <c r="M81" s="70"/>
      <c r="O81" s="70"/>
    </row>
    <row r="82" customFormat="false" ht="14.25" hidden="false" customHeight="false" outlineLevel="0" collapsed="false">
      <c r="B82" s="69"/>
      <c r="C82" s="69"/>
      <c r="D82" s="69"/>
      <c r="E82" s="69"/>
      <c r="F82" s="69"/>
      <c r="G82" s="69"/>
      <c r="H82" s="69"/>
      <c r="I82" s="69"/>
      <c r="K82" s="70"/>
      <c r="M82" s="70"/>
      <c r="O82" s="70"/>
    </row>
    <row r="83" customFormat="false" ht="14.25" hidden="false" customHeight="false" outlineLevel="0" collapsed="false">
      <c r="B83" s="69"/>
      <c r="C83" s="69"/>
      <c r="D83" s="69"/>
      <c r="E83" s="69"/>
      <c r="F83" s="69"/>
      <c r="G83" s="69"/>
      <c r="H83" s="69"/>
      <c r="I83" s="69"/>
      <c r="K83" s="70"/>
      <c r="M83" s="70"/>
      <c r="O83" s="70"/>
    </row>
    <row r="84" customFormat="false" ht="14.25" hidden="false" customHeight="false" outlineLevel="0" collapsed="false">
      <c r="B84" s="69"/>
      <c r="C84" s="69"/>
      <c r="D84" s="69"/>
      <c r="E84" s="69"/>
      <c r="F84" s="69"/>
      <c r="G84" s="69"/>
      <c r="H84" s="69"/>
      <c r="I84" s="69"/>
      <c r="K84" s="70"/>
      <c r="M84" s="70"/>
      <c r="O84" s="70"/>
    </row>
    <row r="85" customFormat="false" ht="14.25" hidden="false" customHeight="false" outlineLevel="0" collapsed="false">
      <c r="B85" s="69"/>
      <c r="C85" s="69"/>
      <c r="D85" s="69"/>
      <c r="E85" s="69"/>
      <c r="F85" s="69"/>
      <c r="G85" s="69"/>
      <c r="H85" s="69"/>
      <c r="I85" s="69"/>
      <c r="K85" s="70"/>
      <c r="M85" s="70"/>
      <c r="O85" s="70"/>
    </row>
    <row r="86" customFormat="false" ht="14.25" hidden="false" customHeight="false" outlineLevel="0" collapsed="false">
      <c r="B86" s="69"/>
      <c r="C86" s="69"/>
      <c r="D86" s="69"/>
      <c r="E86" s="69"/>
      <c r="F86" s="69"/>
      <c r="G86" s="69"/>
      <c r="H86" s="69"/>
      <c r="I86" s="69"/>
      <c r="K86" s="70"/>
      <c r="M86" s="70"/>
      <c r="O86" s="70"/>
    </row>
    <row r="87" customFormat="false" ht="14.25" hidden="false" customHeight="false" outlineLevel="0" collapsed="false">
      <c r="B87" s="69"/>
      <c r="C87" s="69"/>
      <c r="D87" s="69"/>
      <c r="E87" s="69"/>
      <c r="F87" s="69"/>
      <c r="G87" s="69"/>
      <c r="H87" s="69"/>
      <c r="I87" s="69"/>
      <c r="K87" s="70"/>
      <c r="M87" s="70"/>
      <c r="O87" s="70"/>
    </row>
    <row r="88" customFormat="false" ht="14.25" hidden="false" customHeight="false" outlineLevel="0" collapsed="false">
      <c r="B88" s="69"/>
      <c r="C88" s="69"/>
      <c r="D88" s="69"/>
      <c r="E88" s="69"/>
      <c r="F88" s="69"/>
      <c r="G88" s="69"/>
      <c r="H88" s="69"/>
      <c r="I88" s="69"/>
      <c r="K88" s="70"/>
      <c r="M88" s="70"/>
      <c r="O88" s="70"/>
    </row>
    <row r="89" customFormat="false" ht="14.25" hidden="false" customHeight="false" outlineLevel="0" collapsed="false">
      <c r="B89" s="69"/>
      <c r="C89" s="69"/>
      <c r="D89" s="69"/>
      <c r="E89" s="69"/>
      <c r="F89" s="69"/>
      <c r="G89" s="69"/>
      <c r="H89" s="69"/>
      <c r="I89" s="69"/>
      <c r="K89" s="70"/>
      <c r="M89" s="70"/>
      <c r="O89" s="70"/>
    </row>
    <row r="90" customFormat="false" ht="14.25" hidden="false" customHeight="false" outlineLevel="0" collapsed="false">
      <c r="B90" s="69"/>
      <c r="C90" s="69"/>
      <c r="D90" s="69"/>
      <c r="E90" s="69"/>
      <c r="F90" s="69"/>
      <c r="G90" s="69"/>
      <c r="H90" s="69"/>
      <c r="I90" s="69"/>
      <c r="K90" s="70"/>
      <c r="M90" s="70"/>
      <c r="O90" s="70"/>
    </row>
    <row r="91" customFormat="false" ht="14.25" hidden="false" customHeight="false" outlineLevel="0" collapsed="false">
      <c r="B91" s="69"/>
      <c r="C91" s="69"/>
      <c r="D91" s="69"/>
      <c r="E91" s="69"/>
      <c r="F91" s="69"/>
      <c r="G91" s="69"/>
      <c r="H91" s="69"/>
      <c r="I91" s="69"/>
      <c r="K91" s="70"/>
      <c r="M91" s="70"/>
      <c r="O91" s="70"/>
    </row>
    <row r="92" customFormat="false" ht="14.25" hidden="false" customHeight="false" outlineLevel="0" collapsed="false">
      <c r="B92" s="69"/>
      <c r="C92" s="69"/>
      <c r="D92" s="69"/>
      <c r="E92" s="69"/>
      <c r="F92" s="69"/>
      <c r="G92" s="69"/>
      <c r="H92" s="69"/>
      <c r="I92" s="69"/>
      <c r="K92" s="70"/>
      <c r="M92" s="70"/>
      <c r="O92" s="70"/>
    </row>
    <row r="93" customFormat="false" ht="14.25" hidden="false" customHeight="false" outlineLevel="0" collapsed="false">
      <c r="B93" s="69"/>
      <c r="C93" s="69"/>
      <c r="D93" s="69"/>
      <c r="E93" s="69"/>
      <c r="F93" s="69"/>
      <c r="G93" s="69"/>
      <c r="H93" s="69"/>
      <c r="I93" s="69"/>
      <c r="K93" s="70"/>
      <c r="M93" s="70"/>
      <c r="O93" s="70"/>
    </row>
    <row r="94" customFormat="false" ht="14.25" hidden="false" customHeight="false" outlineLevel="0" collapsed="false">
      <c r="B94" s="69"/>
      <c r="C94" s="69"/>
      <c r="D94" s="69"/>
      <c r="E94" s="69"/>
      <c r="F94" s="69"/>
      <c r="G94" s="69"/>
      <c r="H94" s="69"/>
      <c r="I94" s="69"/>
      <c r="K94" s="70"/>
      <c r="M94" s="70"/>
      <c r="O94" s="70"/>
    </row>
    <row r="95" customFormat="false" ht="14.25" hidden="false" customHeight="false" outlineLevel="0" collapsed="false">
      <c r="B95" s="69"/>
      <c r="C95" s="69"/>
      <c r="D95" s="69"/>
      <c r="E95" s="69"/>
      <c r="F95" s="69"/>
      <c r="G95" s="69"/>
      <c r="H95" s="69"/>
      <c r="I95" s="69"/>
      <c r="K95" s="70"/>
      <c r="M95" s="70"/>
      <c r="O95" s="70"/>
    </row>
    <row r="96" customFormat="false" ht="14.25" hidden="false" customHeight="false" outlineLevel="0" collapsed="false">
      <c r="B96" s="69"/>
      <c r="C96" s="69"/>
      <c r="D96" s="69"/>
      <c r="E96" s="69"/>
      <c r="F96" s="69"/>
      <c r="G96" s="69"/>
      <c r="H96" s="69"/>
      <c r="I96" s="69"/>
      <c r="K96" s="70"/>
      <c r="M96" s="70"/>
      <c r="O96" s="70"/>
    </row>
    <row r="97" customFormat="false" ht="14.25" hidden="false" customHeight="false" outlineLevel="0" collapsed="false">
      <c r="B97" s="69"/>
      <c r="C97" s="69"/>
      <c r="D97" s="69"/>
      <c r="E97" s="69"/>
      <c r="F97" s="69"/>
      <c r="G97" s="69"/>
      <c r="H97" s="69"/>
      <c r="I97" s="69"/>
      <c r="K97" s="70"/>
      <c r="M97" s="70"/>
      <c r="O97" s="70"/>
    </row>
    <row r="98" customFormat="false" ht="14.25" hidden="false" customHeight="false" outlineLevel="0" collapsed="false">
      <c r="B98" s="69"/>
      <c r="C98" s="69"/>
      <c r="D98" s="69"/>
      <c r="E98" s="69"/>
      <c r="F98" s="69"/>
      <c r="G98" s="69"/>
      <c r="H98" s="69"/>
      <c r="I98" s="69"/>
      <c r="K98" s="70"/>
      <c r="M98" s="70"/>
      <c r="O98" s="70"/>
    </row>
    <row r="99" customFormat="false" ht="14.25" hidden="false" customHeight="false" outlineLevel="0" collapsed="false">
      <c r="B99" s="69"/>
      <c r="C99" s="69"/>
      <c r="D99" s="69"/>
      <c r="E99" s="69"/>
      <c r="F99" s="69"/>
      <c r="G99" s="69"/>
      <c r="H99" s="69"/>
      <c r="I99" s="69"/>
      <c r="K99" s="70"/>
      <c r="M99" s="70"/>
      <c r="O99" s="70"/>
    </row>
    <row r="100" customFormat="false" ht="14.25" hidden="false" customHeight="false" outlineLevel="0" collapsed="false">
      <c r="B100" s="69"/>
      <c r="C100" s="69"/>
      <c r="D100" s="69"/>
      <c r="E100" s="69"/>
      <c r="F100" s="69"/>
      <c r="G100" s="69"/>
      <c r="H100" s="69"/>
      <c r="I100" s="69"/>
      <c r="K100" s="70"/>
      <c r="M100" s="70"/>
      <c r="O100" s="70"/>
    </row>
    <row r="101" customFormat="false" ht="14.25" hidden="false" customHeight="false" outlineLevel="0" collapsed="false">
      <c r="B101" s="69"/>
      <c r="C101" s="69"/>
      <c r="D101" s="69"/>
      <c r="E101" s="69"/>
      <c r="F101" s="69"/>
      <c r="G101" s="69"/>
      <c r="H101" s="69"/>
      <c r="I101" s="69"/>
      <c r="K101" s="70"/>
      <c r="M101" s="70"/>
      <c r="O101" s="70"/>
    </row>
    <row r="102" customFormat="false" ht="14.25" hidden="false" customHeight="false" outlineLevel="0" collapsed="false">
      <c r="B102" s="69"/>
      <c r="C102" s="69"/>
      <c r="D102" s="69"/>
      <c r="E102" s="69"/>
      <c r="F102" s="69"/>
      <c r="G102" s="69"/>
      <c r="H102" s="69"/>
      <c r="I102" s="69"/>
      <c r="K102" s="70"/>
      <c r="M102" s="70"/>
      <c r="O102" s="70"/>
    </row>
    <row r="103" customFormat="false" ht="14.25" hidden="false" customHeight="false" outlineLevel="0" collapsed="false">
      <c r="B103" s="69"/>
      <c r="C103" s="69"/>
      <c r="D103" s="69"/>
      <c r="E103" s="69"/>
      <c r="F103" s="69"/>
      <c r="G103" s="69"/>
      <c r="H103" s="69"/>
      <c r="I103" s="69"/>
      <c r="K103" s="70"/>
      <c r="M103" s="70"/>
      <c r="O103" s="70"/>
    </row>
    <row r="104" customFormat="false" ht="14.25" hidden="false" customHeight="false" outlineLevel="0" collapsed="false">
      <c r="B104" s="69"/>
      <c r="C104" s="69"/>
      <c r="D104" s="69"/>
      <c r="E104" s="69"/>
      <c r="F104" s="69"/>
      <c r="G104" s="69"/>
      <c r="H104" s="69"/>
      <c r="I104" s="69"/>
      <c r="K104" s="70"/>
      <c r="M104" s="70"/>
      <c r="O104" s="70"/>
    </row>
    <row r="105" customFormat="false" ht="14.25" hidden="false" customHeight="false" outlineLevel="0" collapsed="false">
      <c r="B105" s="69"/>
      <c r="C105" s="69"/>
      <c r="D105" s="69"/>
      <c r="E105" s="69"/>
      <c r="F105" s="69"/>
      <c r="G105" s="69"/>
      <c r="H105" s="69"/>
      <c r="I105" s="69"/>
      <c r="K105" s="70"/>
      <c r="M105" s="70"/>
      <c r="O105" s="73"/>
    </row>
  </sheetData>
  <mergeCells count="1">
    <mergeCell ref="L1:M1"/>
  </mergeCells>
  <dataValidations count="2">
    <dataValidation allowBlank="true" errorStyle="stop" operator="between" showDropDown="false" showErrorMessage="true" showInputMessage="true" sqref="J1" type="list">
      <formula1>OFFSET($K$6,,,COUNTA($K$6:$K$105))</formula1>
      <formula2>0</formula2>
    </dataValidation>
    <dataValidation allowBlank="true" errorStyle="stop" operator="between" showDropDown="false" showErrorMessage="true" showInputMessage="true" sqref="L1" type="list">
      <formula1>OFFSET($M$6,,,COUNTA($M$6:$M$105))</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D1:M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W3" activeCellId="0" sqref="W3"/>
    </sheetView>
  </sheetViews>
  <sheetFormatPr defaultColWidth="8.515625" defaultRowHeight="15" zeroHeight="false" outlineLevelRow="0" outlineLevelCol="0"/>
  <sheetData>
    <row r="1" s="54" customFormat="true" ht="46.5" hidden="false" customHeight="true" outlineLevel="0" collapsed="false">
      <c r="D1" s="74" t="s">
        <v>74</v>
      </c>
      <c r="E1" s="56"/>
      <c r="F1" s="56"/>
      <c r="G1" s="57"/>
      <c r="H1" s="57"/>
      <c r="I1" s="58"/>
      <c r="J1" s="59"/>
      <c r="K1" s="60"/>
      <c r="L1" s="61"/>
      <c r="M1" s="61"/>
    </row>
  </sheetData>
  <mergeCells count="1">
    <mergeCell ref="L1:M1"/>
  </mergeCells>
  <dataValidations count="2">
    <dataValidation allowBlank="true" errorStyle="stop" operator="between" showDropDown="false" showErrorMessage="true" showInputMessage="true" sqref="J1" type="list">
      <formula1>OFFSET($K$6,,,COUNTA($K$6:$K$105))</formula1>
      <formula2>0</formula2>
    </dataValidation>
    <dataValidation allowBlank="true" errorStyle="stop" operator="between" showDropDown="false" showErrorMessage="true" showInputMessage="true" sqref="L1" type="list">
      <formula1>OFFSET($M$6,,,COUNTA($M$6:$M$105))</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30</TotalTime>
  <Application>LibreOffice/24.2.1.2$MacOSX_X86_64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2025-03-19T16:18:56Z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