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filterPrivacy="1"/>
  <xr:revisionPtr revIDLastSave="0" documentId="13_ncr:1_{BAE2C099-B97E-7B4A-A728-77E605030409}" xr6:coauthVersionLast="47" xr6:coauthVersionMax="47" xr10:uidLastSave="{00000000-0000-0000-0000-000000000000}"/>
  <bookViews>
    <workbookView xWindow="0" yWindow="500" windowWidth="28800" windowHeight="16180" tabRatio="302" xr2:uid="{00000000-000D-0000-FFFF-FFFF00000000}"/>
  </bookViews>
  <sheets>
    <sheet name="Project" sheetId="1" r:id="rId1"/>
    <sheet name="Settings" sheetId="2" r:id="rId2"/>
    <sheet name="Disclaimer" sheetId="4" r:id="rId3"/>
  </sheets>
  <definedNames>
    <definedName name="Due_date">Project!$O1</definedName>
    <definedName name="due_date_calculation">WORKDAY(Start_date, work_days-1)</definedName>
    <definedName name="End">Project!#REF!</definedName>
    <definedName name="gantt_date">Project!A$3</definedName>
    <definedName name="gantt_item">AND(gantt_date&gt;=Start_date,gantt_date&lt;=Due_date)</definedName>
    <definedName name="ID">Project!$C1</definedName>
    <definedName name="next_gantt_date">Project!B$3</definedName>
    <definedName name="prev_cel_range">Project!A$4:A1048576</definedName>
    <definedName name="progress">Project!#REF!</definedName>
    <definedName name="start">Project!#REF!</definedName>
    <definedName name="Start_date">Project!$N1</definedName>
    <definedName name="start_date_calculation">WORKDAY(Due_date, (-1)*work_days+1)</definedName>
    <definedName name="Status">Project!#REF!</definedName>
    <definedName name="team_member">Project!$I1</definedName>
    <definedName name="Type">Project!#REF!</definedName>
    <definedName name="work_days">MAX(Project!#REF!,1)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 r="C5" i="1"/>
  <c r="C6" i="1" s="1"/>
  <c r="C7" i="1" l="1"/>
  <c r="C8" i="1" l="1"/>
  <c r="C9" i="1" l="1"/>
  <c r="Q3" i="1"/>
  <c r="R3" i="1" s="1"/>
  <c r="S3" i="1" s="1"/>
  <c r="T3" i="1" s="1"/>
  <c r="U3" i="1" s="1"/>
  <c r="V3" i="1" s="1"/>
  <c r="W3" i="1" s="1"/>
  <c r="X3" i="1" s="1"/>
  <c r="Y3" i="1" s="1"/>
  <c r="Z3" i="1" s="1"/>
  <c r="AA3" i="1" s="1"/>
  <c r="AB3" i="1" s="1"/>
  <c r="AC3" i="1" s="1"/>
  <c r="AD3" i="1" s="1"/>
  <c r="AE3" i="1" s="1"/>
  <c r="AF3" i="1" s="1"/>
  <c r="AG3" i="1" s="1"/>
  <c r="AH3" i="1" s="1"/>
  <c r="AI3" i="1" s="1"/>
  <c r="AJ3" i="1" s="1"/>
  <c r="AK3" i="1" s="1"/>
  <c r="AL3" i="1" s="1"/>
  <c r="AM3" i="1" s="1"/>
  <c r="AN3" i="1" s="1"/>
  <c r="AO3" i="1" s="1"/>
  <c r="AP3" i="1" s="1"/>
  <c r="AQ3" i="1" s="1"/>
  <c r="AR3" i="1" s="1"/>
  <c r="AS3" i="1" s="1"/>
  <c r="AT3" i="1" s="1"/>
  <c r="C17" i="2"/>
  <c r="C10" i="1" l="1"/>
  <c r="C11" i="1" l="1"/>
  <c r="C12" i="1" s="1"/>
  <c r="C13" i="1" s="1"/>
  <c r="H12" i="1"/>
  <c r="H13" i="1"/>
  <c r="H14" i="1"/>
  <c r="H16" i="1"/>
  <c r="H17" i="1"/>
  <c r="H18" i="1"/>
  <c r="H19" i="1"/>
  <c r="H20" i="1"/>
  <c r="H21" i="1"/>
  <c r="H22" i="1"/>
  <c r="H23" i="1"/>
  <c r="H24" i="1"/>
  <c r="H25" i="1"/>
  <c r="H26" i="1"/>
  <c r="H27" i="1"/>
  <c r="H28" i="1"/>
  <c r="H29" i="1"/>
  <c r="K6" i="2"/>
  <c r="K7" i="2"/>
  <c r="K8" i="2"/>
  <c r="K9" i="2"/>
  <c r="K10" i="2"/>
  <c r="K11" i="2"/>
  <c r="K12" i="2"/>
  <c r="K13" i="2"/>
  <c r="K14" i="2"/>
  <c r="K15" i="2"/>
  <c r="K16" i="2"/>
  <c r="K17" i="2"/>
  <c r="K18" i="2"/>
  <c r="K19" i="2"/>
  <c r="K20" i="2"/>
  <c r="K21" i="2"/>
  <c r="K22" i="2"/>
  <c r="K23" i="2"/>
  <c r="K5"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6" i="2"/>
  <c r="H5" i="1" s="1"/>
  <c r="O7" i="2"/>
  <c r="O8" i="2"/>
  <c r="H7" i="1" s="1"/>
  <c r="O9" i="2"/>
  <c r="H9" i="1" s="1"/>
  <c r="O10" i="2"/>
  <c r="O11" i="2"/>
  <c r="H8" i="1" s="1"/>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5" i="2"/>
  <c r="H6" i="1" s="1"/>
  <c r="H11" i="1" l="1"/>
  <c r="H10" i="1"/>
  <c r="C14" i="1"/>
  <c r="C15" i="1" s="1"/>
  <c r="C16" i="1" l="1"/>
  <c r="C17" i="1" s="1"/>
  <c r="C18" i="1" s="1"/>
  <c r="C19" i="1" s="1"/>
  <c r="C20" i="1" s="1"/>
  <c r="C21" i="1" s="1"/>
  <c r="C22" i="1" s="1"/>
  <c r="C23" i="1" s="1"/>
  <c r="C24" i="1" s="1"/>
  <c r="C25" i="1" s="1"/>
  <c r="C26" i="1" s="1"/>
  <c r="C27" i="1" s="1"/>
  <c r="C28" i="1" s="1"/>
  <c r="C29" i="1" s="1"/>
  <c r="Q4" i="1"/>
  <c r="R4" i="1" l="1"/>
  <c r="S4" i="1"/>
  <c r="T4" i="1" l="1"/>
  <c r="U4" i="1" l="1"/>
  <c r="V4" i="1" l="1"/>
  <c r="W4" i="1" l="1"/>
  <c r="X4" i="1" l="1"/>
  <c r="Y4" i="1" l="1"/>
  <c r="Z4" i="1" l="1"/>
  <c r="AA4" i="1" l="1"/>
  <c r="AB4" i="1" l="1"/>
  <c r="AC4" i="1" l="1"/>
  <c r="AD4" i="1" l="1"/>
  <c r="AE4" i="1" l="1"/>
  <c r="AF4" i="1" l="1"/>
  <c r="AG4" i="1" l="1"/>
  <c r="AH4" i="1" l="1"/>
  <c r="AI4" i="1" l="1"/>
  <c r="AJ4" i="1" l="1"/>
  <c r="AK4" i="1" l="1"/>
  <c r="AL4" i="1" l="1"/>
  <c r="AM4" i="1" l="1"/>
  <c r="AN4" i="1" l="1"/>
  <c r="AO4" i="1" l="1"/>
  <c r="AP4" i="1" l="1"/>
  <c r="AQ4" i="1" l="1"/>
  <c r="AR4" i="1" l="1"/>
  <c r="AS4" i="1" l="1"/>
  <c r="AT4" i="1" l="1"/>
</calcChain>
</file>

<file path=xl/sharedStrings.xml><?xml version="1.0" encoding="utf-8"?>
<sst xmlns="http://schemas.openxmlformats.org/spreadsheetml/2006/main" count="123" uniqueCount="83">
  <si>
    <t>Role</t>
  </si>
  <si>
    <t>Start date</t>
  </si>
  <si>
    <t>Project details</t>
  </si>
  <si>
    <t>Project title</t>
  </si>
  <si>
    <t>Project manager</t>
  </si>
  <si>
    <t>Project start date</t>
  </si>
  <si>
    <t>Project end date</t>
  </si>
  <si>
    <t>Holidays</t>
  </si>
  <si>
    <t>Scroll Bar</t>
  </si>
  <si>
    <t>Project role types</t>
  </si>
  <si>
    <t>Code</t>
  </si>
  <si>
    <t>#</t>
  </si>
  <si>
    <t>Project team</t>
  </si>
  <si>
    <t>Name</t>
  </si>
  <si>
    <t>Content</t>
  </si>
  <si>
    <t>Design</t>
  </si>
  <si>
    <t>Development</t>
  </si>
  <si>
    <t>Finance</t>
  </si>
  <si>
    <t>Project management</t>
  </si>
  <si>
    <t>Marketing</t>
  </si>
  <si>
    <t>Security</t>
  </si>
  <si>
    <t>HR</t>
  </si>
  <si>
    <t>QA</t>
  </si>
  <si>
    <t>Support</t>
  </si>
  <si>
    <t>Sales</t>
  </si>
  <si>
    <t>Administration</t>
  </si>
  <si>
    <t>SEO</t>
  </si>
  <si>
    <t>PR</t>
  </si>
  <si>
    <t>PM</t>
  </si>
  <si>
    <t>Jenny A.</t>
  </si>
  <si>
    <t>Sabrina B.</t>
  </si>
  <si>
    <t>Peter C.</t>
  </si>
  <si>
    <t>Tom D.</t>
  </si>
  <si>
    <t>Jose E.</t>
  </si>
  <si>
    <t>Mary F.</t>
  </si>
  <si>
    <t>Gabriel G.</t>
  </si>
  <si>
    <t>Dev</t>
  </si>
  <si>
    <t>Admin.</t>
  </si>
  <si>
    <t>Description</t>
  </si>
  <si>
    <t>Today's date:</t>
  </si>
  <si>
    <t>Status dropdown</t>
  </si>
  <si>
    <t>In Progress</t>
  </si>
  <si>
    <t>In Review</t>
  </si>
  <si>
    <t>Completed</t>
  </si>
  <si>
    <t>Blocked</t>
  </si>
  <si>
    <t>On Hold</t>
  </si>
  <si>
    <t>Andrew S.</t>
  </si>
  <si>
    <t>Project manager:</t>
  </si>
  <si>
    <t>Disclaimer</t>
  </si>
  <si>
    <t>Settings</t>
  </si>
  <si>
    <t>Department</t>
  </si>
  <si>
    <t>Resource</t>
  </si>
  <si>
    <t>Manager</t>
  </si>
  <si>
    <t>Gantt Chart for Resource Management</t>
  </si>
  <si>
    <t>Unit</t>
  </si>
  <si>
    <t>Units in use</t>
  </si>
  <si>
    <t>Units</t>
  </si>
  <si>
    <t>pcs</t>
  </si>
  <si>
    <t>g</t>
  </si>
  <si>
    <t>kg</t>
  </si>
  <si>
    <t>m</t>
  </si>
  <si>
    <r>
      <t>m</t>
    </r>
    <r>
      <rPr>
        <vertAlign val="superscript"/>
        <sz val="11"/>
        <color theme="1"/>
        <rFont val="Calibri (Body)"/>
      </rPr>
      <t>2</t>
    </r>
  </si>
  <si>
    <r>
      <t>m</t>
    </r>
    <r>
      <rPr>
        <vertAlign val="superscript"/>
        <sz val="11"/>
        <color theme="1"/>
        <rFont val="Calibri (Body)"/>
      </rPr>
      <t>3</t>
    </r>
  </si>
  <si>
    <t>packs</t>
  </si>
  <si>
    <t>ppl</t>
  </si>
  <si>
    <t>Importance</t>
  </si>
  <si>
    <t>High</t>
  </si>
  <si>
    <t>Intermediate</t>
  </si>
  <si>
    <t>Low</t>
  </si>
  <si>
    <t>Resource type</t>
  </si>
  <si>
    <t>Equipment</t>
  </si>
  <si>
    <t>Machinery</t>
  </si>
  <si>
    <t>General</t>
  </si>
  <si>
    <t>Expendable</t>
  </si>
  <si>
    <t>Human</t>
  </si>
  <si>
    <t>Project A</t>
  </si>
  <si>
    <t>Project B</t>
  </si>
  <si>
    <t>Project name</t>
  </si>
  <si>
    <t>End date</t>
  </si>
  <si>
    <t>Remaining available units</t>
  </si>
  <si>
    <t>Printer</t>
  </si>
  <si>
    <t>Senior Java Dev</t>
  </si>
  <si>
    <t>Resource reserved between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</si>
</sst>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mmm\-yyyy;@"/>
  </numFmts>
  <fonts count="19">
    <font>
      <sz val="11"/>
      <color theme="1"/>
      <name val="Calibri"/>
      <family val="2"/>
      <scheme val="minor"/>
    </font>
    <font>
      <b/>
      <sz val="11"/>
      <color theme="1"/>
      <name val="Calibri"/>
      <family val="2"/>
      <scheme val="minor"/>
    </font>
    <font>
      <b/>
      <sz val="11"/>
      <color theme="0" tint="-4.9989318521683403E-2"/>
      <name val="Calibri"/>
      <family val="2"/>
      <scheme val="minor"/>
    </font>
    <font>
      <sz val="11"/>
      <color theme="1"/>
      <name val="Calibri"/>
      <family val="2"/>
    </font>
    <font>
      <sz val="11"/>
      <color theme="1"/>
      <name val="Webdings"/>
      <family val="1"/>
      <charset val="2"/>
    </font>
    <font>
      <sz val="11"/>
      <color theme="1"/>
      <name val="Inter"/>
    </font>
    <font>
      <sz val="26"/>
      <color theme="0" tint="-4.9989318521683403E-2"/>
      <name val="Inter"/>
    </font>
    <font>
      <sz val="11"/>
      <color theme="2" tint="-0.249977111117893"/>
      <name val="Inter"/>
    </font>
    <font>
      <sz val="11"/>
      <color theme="0"/>
      <name val="Inter"/>
    </font>
    <font>
      <b/>
      <sz val="10"/>
      <color theme="0" tint="-4.9989318521683403E-2"/>
      <name val="Inter"/>
    </font>
    <font>
      <sz val="11"/>
      <name val="Inter"/>
    </font>
    <font>
      <b/>
      <sz val="10"/>
      <color theme="1"/>
      <name val="Inter"/>
    </font>
    <font>
      <b/>
      <sz val="9"/>
      <color theme="0" tint="-4.9989318521683403E-2"/>
      <name val="Inter"/>
    </font>
    <font>
      <sz val="10"/>
      <color theme="1"/>
      <name val="Inter"/>
    </font>
    <font>
      <b/>
      <sz val="26"/>
      <color theme="2" tint="-0.249977111117893"/>
      <name val="Inter"/>
    </font>
    <font>
      <b/>
      <sz val="12"/>
      <color theme="0" tint="-4.9989318521683403E-2"/>
      <name val="Inter"/>
    </font>
    <font>
      <sz val="14"/>
      <color theme="0" tint="-4.9989318521683403E-2"/>
      <name val="Inter"/>
    </font>
    <font>
      <vertAlign val="superscript"/>
      <sz val="11"/>
      <color theme="1"/>
      <name val="Calibri (Body)"/>
    </font>
    <font>
      <sz val="12"/>
      <color theme="1"/>
      <name val="Inter"/>
    </font>
  </fonts>
  <fills count="8">
    <fill>
      <patternFill patternType="none"/>
    </fill>
    <fill>
      <patternFill patternType="gray125"/>
    </fill>
    <fill>
      <patternFill patternType="solid">
        <fgColor theme="2" tint="-0.89999084444715716"/>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28">
    <border>
      <left/>
      <right/>
      <top/>
      <bottom/>
      <diagonal/>
    </border>
    <border>
      <left style="thin">
        <color theme="0" tint="-0.14996795556505021"/>
      </left>
      <right/>
      <top/>
      <bottom/>
      <diagonal/>
    </border>
    <border>
      <left/>
      <right style="thin">
        <color theme="0" tint="-0.14996795556505021"/>
      </right>
      <top/>
      <bottom/>
      <diagonal/>
    </border>
    <border>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14996795556505021"/>
      </left>
      <right style="thin">
        <color theme="0" tint="-0.14996795556505021"/>
      </right>
      <top style="thin">
        <color theme="0" tint="-4.9989318521683403E-2"/>
      </top>
      <bottom style="thin">
        <color theme="0" tint="-4.9989318521683403E-2"/>
      </bottom>
      <diagonal/>
    </border>
    <border>
      <left style="thin">
        <color theme="0" tint="-0.14996795556505021"/>
      </left>
      <right/>
      <top style="thin">
        <color theme="0" tint="-4.9989318521683403E-2"/>
      </top>
      <bottom style="thin">
        <color theme="0" tint="-4.9989318521683403E-2"/>
      </bottom>
      <diagonal/>
    </border>
    <border>
      <left/>
      <right style="thin">
        <color theme="0" tint="-0.14996795556505021"/>
      </right>
      <top style="thin">
        <color theme="0" tint="-4.9989318521683403E-2"/>
      </top>
      <bottom style="thin">
        <color theme="0" tint="-4.9989318521683403E-2"/>
      </bottom>
      <diagonal/>
    </border>
    <border>
      <left style="medium">
        <color rgb="FFFF0000"/>
      </left>
      <right style="thin">
        <color theme="0"/>
      </right>
      <top style="medium">
        <color rgb="FFFF0000"/>
      </top>
      <bottom style="medium">
        <color rgb="FFFF0000"/>
      </bottom>
      <diagonal/>
    </border>
    <border>
      <left style="thin">
        <color theme="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thin">
        <color theme="0"/>
      </top>
      <bottom style="medium">
        <color rgb="FFFF0000"/>
      </bottom>
      <diagonal/>
    </border>
    <border>
      <left/>
      <right/>
      <top/>
      <bottom style="thin">
        <color theme="0"/>
      </bottom>
      <diagonal/>
    </border>
    <border>
      <left/>
      <right/>
      <top style="thin">
        <color theme="0"/>
      </top>
      <bottom/>
      <diagonal/>
    </border>
    <border>
      <left style="thin">
        <color theme="0" tint="-0.14996795556505021"/>
      </left>
      <right style="thin">
        <color theme="0" tint="-0.14996795556505021"/>
      </right>
      <top/>
      <bottom style="thin">
        <color theme="0" tint="-4.9989318521683403E-2"/>
      </bottom>
      <diagonal/>
    </border>
    <border>
      <left/>
      <right style="thin">
        <color theme="0" tint="-0.14996795556505021"/>
      </right>
      <top style="thin">
        <color theme="0" tint="-4.9989318521683403E-2"/>
      </top>
      <bottom/>
      <diagonal/>
    </border>
    <border>
      <left style="thin">
        <color theme="0" tint="-0.14996795556505021"/>
      </left>
      <right style="thin">
        <color theme="0" tint="-0.14996795556505021"/>
      </right>
      <top style="thin">
        <color theme="0" tint="-4.9989318521683403E-2"/>
      </top>
      <bottom/>
      <diagonal/>
    </border>
    <border>
      <left style="thin">
        <color theme="0" tint="-0.14996795556505021"/>
      </left>
      <right style="thin">
        <color theme="0"/>
      </right>
      <top style="thin">
        <color theme="0"/>
      </top>
      <bottom style="thin">
        <color theme="0"/>
      </bottom>
      <diagonal/>
    </border>
    <border>
      <left style="thin">
        <color theme="0"/>
      </left>
      <right style="thin">
        <color theme="0" tint="-0.14996795556505021"/>
      </right>
      <top style="thin">
        <color theme="0"/>
      </top>
      <bottom style="thin">
        <color theme="0"/>
      </bottom>
      <diagonal/>
    </border>
    <border>
      <left style="thin">
        <color theme="0" tint="-0.14996795556505021"/>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medium">
        <color theme="2" tint="-0.89999084444715716"/>
      </right>
      <top/>
      <bottom/>
      <diagonal/>
    </border>
    <border>
      <left/>
      <right style="medium">
        <color theme="2" tint="-0.89999084444715716"/>
      </right>
      <top style="thin">
        <color theme="0" tint="-4.9989318521683403E-2"/>
      </top>
      <bottom style="thin">
        <color theme="0" tint="-4.9989318521683403E-2"/>
      </bottom>
      <diagonal/>
    </border>
    <border>
      <left style="thin">
        <color theme="0"/>
      </left>
      <right style="thin">
        <color theme="0" tint="-0.14996795556505021"/>
      </right>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s>
  <cellStyleXfs count="1">
    <xf numFmtId="0" fontId="0" fillId="0" borderId="0"/>
  </cellStyleXfs>
  <cellXfs count="73">
    <xf numFmtId="0" fontId="0" fillId="0" borderId="0" xfId="0"/>
    <xf numFmtId="0" fontId="0" fillId="0" borderId="0" xfId="0" applyAlignment="1">
      <alignment horizontal="center"/>
    </xf>
    <xf numFmtId="0" fontId="2" fillId="0" borderId="0" xfId="0" applyFont="1" applyAlignment="1">
      <alignment horizontal="center"/>
    </xf>
    <xf numFmtId="164" fontId="0" fillId="5" borderId="5" xfId="0" applyNumberFormat="1" applyFill="1" applyBorder="1"/>
    <xf numFmtId="0" fontId="2" fillId="2" borderId="0" xfId="0" applyFont="1" applyFill="1" applyAlignment="1">
      <alignment horizontal="center" vertical="center"/>
    </xf>
    <xf numFmtId="0" fontId="1" fillId="5" borderId="6" xfId="0" applyFont="1" applyFill="1" applyBorder="1"/>
    <xf numFmtId="0" fontId="3" fillId="6" borderId="6" xfId="0" applyFont="1" applyFill="1" applyBorder="1"/>
    <xf numFmtId="0" fontId="0" fillId="6" borderId="6" xfId="0" applyFill="1" applyBorder="1"/>
    <xf numFmtId="0" fontId="1" fillId="5" borderId="6" xfId="0" applyFont="1" applyFill="1" applyBorder="1" applyAlignment="1">
      <alignment horizontal="center"/>
    </xf>
    <xf numFmtId="0" fontId="0" fillId="6" borderId="6" xfId="0" applyFill="1" applyBorder="1" applyAlignment="1">
      <alignment horizontal="center"/>
    </xf>
    <xf numFmtId="0" fontId="4" fillId="0" borderId="0" xfId="0" applyFont="1" applyAlignment="1">
      <alignment horizontal="center" vertical="center"/>
    </xf>
    <xf numFmtId="0" fontId="2" fillId="7" borderId="6" xfId="0" applyFont="1" applyFill="1" applyBorder="1" applyAlignment="1">
      <alignment vertical="center"/>
    </xf>
    <xf numFmtId="0" fontId="2" fillId="2" borderId="10" xfId="0" applyFont="1" applyFill="1" applyBorder="1"/>
    <xf numFmtId="0" fontId="0" fillId="5" borderId="11" xfId="0" applyFill="1" applyBorder="1"/>
    <xf numFmtId="0" fontId="2" fillId="2" borderId="12" xfId="0" applyFont="1" applyFill="1" applyBorder="1" applyAlignment="1">
      <alignment horizontal="center" vertical="center"/>
    </xf>
    <xf numFmtId="0" fontId="0" fillId="5" borderId="13" xfId="0" applyFill="1" applyBorder="1"/>
    <xf numFmtId="0" fontId="0" fillId="6" borderId="14" xfId="0" applyFill="1" applyBorder="1"/>
    <xf numFmtId="0" fontId="0" fillId="6" borderId="5" xfId="0" applyFill="1" applyBorder="1"/>
    <xf numFmtId="0" fontId="0" fillId="6" borderId="15" xfId="0" applyFill="1" applyBorder="1"/>
    <xf numFmtId="0" fontId="0" fillId="5" borderId="6" xfId="0" applyFill="1" applyBorder="1" applyAlignment="1">
      <alignment horizontal="center" vertical="center"/>
    </xf>
    <xf numFmtId="164" fontId="0" fillId="5" borderId="6" xfId="0" applyNumberFormat="1" applyFill="1" applyBorder="1" applyAlignment="1">
      <alignment horizontal="center" vertical="center"/>
    </xf>
    <xf numFmtId="0" fontId="5" fillId="2" borderId="0" xfId="0" applyFont="1" applyFill="1"/>
    <xf numFmtId="0" fontId="5" fillId="2" borderId="0" xfId="0" applyFont="1" applyFill="1" applyAlignment="1">
      <alignment horizontal="center" vertical="center"/>
    </xf>
    <xf numFmtId="0" fontId="6" fillId="2" borderId="0" xfId="0" applyFont="1" applyFill="1" applyAlignment="1">
      <alignment horizontal="left" vertical="center"/>
    </xf>
    <xf numFmtId="0" fontId="7" fillId="2" borderId="0" xfId="0" applyFont="1" applyFill="1" applyAlignment="1">
      <alignment horizontal="left" vertical="center" indent="2"/>
    </xf>
    <xf numFmtId="165" fontId="8" fillId="2" borderId="0" xfId="0" applyNumberFormat="1" applyFont="1" applyFill="1" applyAlignment="1">
      <alignment horizontal="left" vertical="center"/>
    </xf>
    <xf numFmtId="0" fontId="7" fillId="2" borderId="0" xfId="0" applyFont="1" applyFill="1" applyAlignment="1">
      <alignment horizontal="right" vertical="center"/>
    </xf>
    <xf numFmtId="165" fontId="8" fillId="2" borderId="0" xfId="0" applyNumberFormat="1" applyFont="1" applyFill="1" applyAlignment="1">
      <alignment horizontal="left" vertical="center" indent="2"/>
    </xf>
    <xf numFmtId="0" fontId="5" fillId="0" borderId="0" xfId="0" applyFont="1"/>
    <xf numFmtId="164" fontId="10" fillId="3" borderId="0" xfId="0" applyNumberFormat="1" applyFont="1" applyFill="1" applyAlignment="1">
      <alignment textRotation="75" wrapText="1"/>
    </xf>
    <xf numFmtId="0" fontId="11" fillId="2" borderId="0" xfId="0" applyFont="1" applyFill="1" applyAlignment="1">
      <alignment horizontal="center" vertical="center"/>
    </xf>
    <xf numFmtId="0" fontId="11" fillId="0" borderId="0" xfId="0" applyFont="1" applyAlignment="1">
      <alignment horizontal="center" vertical="center"/>
    </xf>
    <xf numFmtId="0" fontId="9"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xf numFmtId="0" fontId="5" fillId="0" borderId="3" xfId="0" applyFont="1" applyBorder="1"/>
    <xf numFmtId="0" fontId="14" fillId="2" borderId="0" xfId="0" applyFont="1" applyFill="1" applyAlignment="1">
      <alignment horizontal="left" vertical="center"/>
    </xf>
    <xf numFmtId="0" fontId="7" fillId="2" borderId="0" xfId="0" applyFont="1" applyFill="1" applyAlignment="1">
      <alignment horizontal="left" vertical="center" indent="4"/>
    </xf>
    <xf numFmtId="0" fontId="14" fillId="2" borderId="0" xfId="0" applyFont="1" applyFill="1" applyAlignment="1">
      <alignment horizontal="left" vertical="center" indent="9"/>
    </xf>
    <xf numFmtId="0" fontId="4" fillId="0" borderId="0" xfId="0" applyFont="1"/>
    <xf numFmtId="0" fontId="2" fillId="2" borderId="0" xfId="0" applyFont="1" applyFill="1"/>
    <xf numFmtId="0" fontId="0" fillId="6" borderId="23" xfId="0" applyFill="1" applyBorder="1"/>
    <xf numFmtId="0" fontId="15" fillId="3" borderId="0" xfId="0" applyFont="1" applyFill="1" applyAlignment="1">
      <alignment horizontal="center" vertical="center" wrapText="1"/>
    </xf>
    <xf numFmtId="0" fontId="15" fillId="3" borderId="2" xfId="0" applyFont="1" applyFill="1" applyBorder="1" applyAlignment="1">
      <alignment horizontal="left" vertical="center" wrapText="1"/>
    </xf>
    <xf numFmtId="0" fontId="15" fillId="3" borderId="2" xfId="0" applyFont="1" applyFill="1" applyBorder="1" applyAlignment="1">
      <alignment horizontal="left" vertical="center" wrapText="1" indent="1"/>
    </xf>
    <xf numFmtId="0" fontId="15" fillId="3" borderId="16" xfId="0" applyFont="1" applyFill="1" applyBorder="1" applyAlignment="1">
      <alignment horizontal="left" vertical="center" wrapText="1" indent="1"/>
    </xf>
    <xf numFmtId="0" fontId="15" fillId="3" borderId="1" xfId="0" applyFont="1" applyFill="1" applyBorder="1" applyAlignment="1">
      <alignment horizontal="left" vertical="center" wrapText="1" indent="1"/>
    </xf>
    <xf numFmtId="0" fontId="15" fillId="3" borderId="0" xfId="0" applyFont="1" applyFill="1" applyAlignment="1">
      <alignment horizontal="left" vertical="center" wrapText="1" indent="1"/>
    </xf>
    <xf numFmtId="0" fontId="15" fillId="3" borderId="26" xfId="0" applyFont="1" applyFill="1" applyBorder="1" applyAlignment="1">
      <alignment horizontal="left" vertical="center" wrapText="1" indent="1"/>
    </xf>
    <xf numFmtId="0" fontId="15" fillId="3" borderId="1"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8" fillId="6" borderId="22" xfId="0" applyFont="1" applyFill="1" applyBorder="1" applyAlignment="1">
      <alignment horizontal="center" vertical="center"/>
    </xf>
    <xf numFmtId="0" fontId="18" fillId="0" borderId="9" xfId="0" applyFont="1" applyBorder="1" applyAlignment="1">
      <alignment horizontal="left" vertical="center"/>
    </xf>
    <xf numFmtId="0" fontId="18" fillId="0" borderId="9" xfId="0" applyFont="1" applyBorder="1" applyAlignment="1">
      <alignment horizontal="left" vertical="center" indent="1"/>
    </xf>
    <xf numFmtId="0" fontId="18" fillId="0" borderId="7" xfId="0" applyFont="1" applyBorder="1" applyAlignment="1">
      <alignment horizontal="left" vertical="center" indent="1"/>
    </xf>
    <xf numFmtId="0" fontId="18" fillId="6" borderId="21" xfId="0" applyFont="1" applyFill="1" applyBorder="1" applyAlignment="1">
      <alignment horizontal="left" vertical="center" indent="1"/>
    </xf>
    <xf numFmtId="0" fontId="18" fillId="0" borderId="27" xfId="0" applyFont="1" applyBorder="1" applyAlignment="1">
      <alignment horizontal="left" vertical="center" indent="1"/>
    </xf>
    <xf numFmtId="0" fontId="18" fillId="0" borderId="4" xfId="0" applyFont="1" applyBorder="1" applyAlignment="1">
      <alignment horizontal="left" vertical="center" indent="1"/>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25" xfId="0" applyFont="1" applyBorder="1" applyAlignment="1">
      <alignment horizontal="center" vertical="center"/>
    </xf>
    <xf numFmtId="164" fontId="18" fillId="6" borderId="19" xfId="0" applyNumberFormat="1" applyFont="1" applyFill="1" applyBorder="1" applyAlignment="1">
      <alignment horizontal="right" vertical="center"/>
    </xf>
    <xf numFmtId="164" fontId="18" fillId="6" borderId="20" xfId="0" applyNumberFormat="1" applyFont="1" applyFill="1" applyBorder="1" applyAlignment="1">
      <alignment horizontal="right" vertical="center"/>
    </xf>
    <xf numFmtId="0" fontId="18" fillId="0" borderId="17" xfId="0" applyFont="1" applyBorder="1" applyAlignment="1">
      <alignment horizontal="left" vertical="center"/>
    </xf>
    <xf numFmtId="0" fontId="18" fillId="0" borderId="17" xfId="0" applyFont="1" applyBorder="1" applyAlignment="1">
      <alignment horizontal="left" vertical="center" indent="1"/>
    </xf>
    <xf numFmtId="0" fontId="18" fillId="0" borderId="18" xfId="0" applyFont="1" applyBorder="1" applyAlignment="1">
      <alignment horizontal="left" vertical="center" indent="1"/>
    </xf>
    <xf numFmtId="0" fontId="18" fillId="0" borderId="3" xfId="0" applyFont="1" applyBorder="1" applyAlignment="1">
      <alignment horizontal="left" vertical="center" indent="1"/>
    </xf>
    <xf numFmtId="0" fontId="18" fillId="0" borderId="3" xfId="0" applyFont="1" applyBorder="1" applyAlignment="1">
      <alignment horizontal="center" vertical="center"/>
    </xf>
    <xf numFmtId="0" fontId="16"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xf>
  </cellXfs>
  <cellStyles count="1">
    <cellStyle name="Normal" xfId="0" builtinId="0"/>
  </cellStyles>
  <dxfs count="22">
    <dxf>
      <fill>
        <patternFill>
          <bgColor theme="0" tint="-0.34998626667073579"/>
        </patternFill>
      </fill>
      <border>
        <left/>
        <right/>
        <top style="thin">
          <color theme="0"/>
        </top>
        <bottom style="thin">
          <color theme="0"/>
        </bottom>
        <vertical/>
        <horizontal/>
      </border>
    </dxf>
    <dxf>
      <border>
        <right style="thin">
          <color theme="4" tint="0.79998168889431442"/>
        </right>
        <vertical/>
        <horizontal/>
      </border>
    </dxf>
    <dxf>
      <border>
        <right style="thin">
          <color theme="2" tint="-0.89996032593768116"/>
        </right>
        <vertical/>
        <horizontal/>
      </border>
    </dxf>
    <dxf>
      <font>
        <color theme="0" tint="-4.9989318521683403E-2"/>
      </font>
      <fill>
        <patternFill>
          <bgColor theme="2" tint="-0.24994659260841701"/>
        </patternFill>
      </fill>
      <border>
        <left/>
        <right/>
        <top/>
        <bottom/>
        <vertical/>
        <horizontal/>
      </border>
    </dxf>
    <dxf>
      <font>
        <color rgb="FFFF0000"/>
      </font>
    </dxf>
    <dxf>
      <numFmt numFmtId="166" formatCode="\ \ \ @"/>
    </dxf>
    <dxf>
      <font>
        <b val="0"/>
        <i val="0"/>
        <strike val="0"/>
        <condense val="0"/>
        <extend val="0"/>
        <outline val="0"/>
        <shadow val="0"/>
        <u val="none"/>
        <vertAlign val="baseline"/>
        <sz val="12"/>
        <color theme="1"/>
        <name val="Inter"/>
        <scheme val="none"/>
      </font>
      <numFmt numFmtId="164" formatCode="[$-409]d\-mmm\-yy;@"/>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n">
          <color theme="0"/>
        </left>
        <right style="thin">
          <color theme="0" tint="-0.14996795556505021"/>
        </right>
        <top style="thin">
          <color theme="0"/>
        </top>
        <bottom style="thin">
          <color theme="0"/>
        </bottom>
      </border>
    </dxf>
    <dxf>
      <font>
        <b val="0"/>
        <i val="0"/>
        <strike val="0"/>
        <condense val="0"/>
        <extend val="0"/>
        <outline val="0"/>
        <shadow val="0"/>
        <u val="none"/>
        <vertAlign val="baseline"/>
        <sz val="12"/>
        <color theme="1"/>
        <name val="Inter"/>
        <scheme val="none"/>
      </font>
      <numFmt numFmtId="164" formatCode="[$-409]d\-mmm\-yy;@"/>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n">
          <color theme="0" tint="-0.14996795556505021"/>
        </left>
        <right style="thin">
          <color theme="0"/>
        </right>
        <top style="thin">
          <color theme="0"/>
        </top>
        <bottom style="thin">
          <color theme="0"/>
        </bottom>
      </border>
    </dxf>
    <dxf>
      <font>
        <b val="0"/>
        <i val="0"/>
        <strike val="0"/>
        <condense val="0"/>
        <extend val="0"/>
        <outline val="0"/>
        <shadow val="0"/>
        <u val="none"/>
        <vertAlign val="baseline"/>
        <sz val="12"/>
        <color theme="1"/>
        <name val="Inter"/>
        <scheme val="none"/>
      </font>
      <alignment horizontal="center" vertical="center" textRotation="0" wrapText="0" indent="0" justifyLastLine="0" shrinkToFit="0" readingOrder="0"/>
      <border diagonalUp="0" diagonalDown="0" outline="0">
        <left/>
        <right style="medium">
          <color theme="2" tint="-0.89999084444715716"/>
        </right>
        <top style="thin">
          <color theme="0" tint="-4.9989318521683403E-2"/>
        </top>
        <bottom style="thin">
          <color theme="0" tint="-4.9989318521683403E-2"/>
        </bottom>
      </border>
    </dxf>
    <dxf>
      <font>
        <b val="0"/>
        <i val="0"/>
        <strike val="0"/>
        <condense val="0"/>
        <extend val="0"/>
        <outline val="0"/>
        <shadow val="0"/>
        <u val="none"/>
        <vertAlign val="baseline"/>
        <sz val="12"/>
        <color theme="1"/>
        <name val="Inter"/>
        <scheme val="none"/>
      </font>
      <alignment horizontal="center" vertical="center" textRotation="0" wrapText="0" indent="0"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2"/>
        <color theme="1"/>
        <name val="Inter"/>
        <scheme val="none"/>
      </font>
      <alignment horizontal="center" vertical="center" textRotation="0" wrapText="0" indent="0" justifyLastLine="0" shrinkToFit="0" readingOrder="0"/>
      <border diagonalUp="0" diagonalDown="0" outline="0">
        <left style="thin">
          <color theme="0" tint="-0.14996795556505021"/>
        </left>
        <right/>
        <top style="thin">
          <color theme="0" tint="-4.9989318521683403E-2"/>
        </top>
        <bottom style="thin">
          <color theme="0" tint="-4.9989318521683403E-2"/>
        </bottom>
      </border>
    </dxf>
    <dxf>
      <font>
        <b val="0"/>
        <i val="0"/>
        <strike val="0"/>
        <condense val="0"/>
        <extend val="0"/>
        <outline val="0"/>
        <shadow val="0"/>
        <u val="none"/>
        <vertAlign val="baseline"/>
        <sz val="12"/>
        <color theme="1"/>
        <name val="Inter"/>
        <scheme val="none"/>
      </font>
      <alignment horizontal="left" vertical="center" textRotation="0" wrapText="0" indent="1"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2"/>
        <color theme="1"/>
        <name val="Inter"/>
        <scheme val="none"/>
      </font>
      <alignment horizontal="left" vertical="center" textRotation="0" wrapText="0" indent="1" justifyLastLine="0" shrinkToFit="0" readingOrder="0"/>
      <border diagonalUp="0" diagonalDown="0" outline="0">
        <left/>
        <right style="thin">
          <color theme="0" tint="-0.14999847407452621"/>
        </right>
        <top style="thin">
          <color theme="0" tint="-4.9989318521683403E-2"/>
        </top>
        <bottom style="thin">
          <color theme="0" tint="-4.9989318521683403E-2"/>
        </bottom>
      </border>
    </dxf>
    <dxf>
      <font>
        <b val="0"/>
        <i val="0"/>
        <strike val="0"/>
        <condense val="0"/>
        <extend val="0"/>
        <outline val="0"/>
        <shadow val="0"/>
        <u val="none"/>
        <vertAlign val="baseline"/>
        <sz val="12"/>
        <color theme="1"/>
        <name val="Inter"/>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2"/>
        <color theme="1"/>
        <name val="Inter"/>
        <scheme val="none"/>
      </font>
      <alignment horizontal="left" vertical="center" textRotation="0" wrapText="0" relativeIndent="1" justifyLastLine="0" shrinkToFit="0" readingOrder="0"/>
      <border diagonalUp="0" diagonalDown="0" outline="0">
        <left/>
        <right style="thin">
          <color theme="0" tint="-0.14996795556505021"/>
        </right>
        <top style="thin">
          <color theme="0" tint="-4.9989318521683403E-2"/>
        </top>
        <bottom style="thin">
          <color theme="0" tint="-4.9989318521683403E-2"/>
        </bottom>
      </border>
    </dxf>
    <dxf>
      <font>
        <b val="0"/>
        <i val="0"/>
        <strike val="0"/>
        <condense val="0"/>
        <extend val="0"/>
        <outline val="0"/>
        <shadow val="0"/>
        <u val="none"/>
        <vertAlign val="baseline"/>
        <sz val="12"/>
        <color theme="1"/>
        <name val="Inter"/>
        <scheme val="none"/>
      </font>
      <alignment horizontal="left" vertical="center" textRotation="0" wrapText="0" indent="1" justifyLastLine="0" shrinkToFit="0" readingOrder="0"/>
      <border diagonalUp="0" diagonalDown="0" outline="0">
        <left/>
        <right style="thin">
          <color theme="0" tint="-0.14996795556505021"/>
        </right>
        <top style="thin">
          <color theme="0" tint="-4.9989318521683403E-2"/>
        </top>
        <bottom style="thin">
          <color theme="0" tint="-4.9989318521683403E-2"/>
        </bottom>
      </border>
    </dxf>
    <dxf>
      <font>
        <b val="0"/>
        <i val="0"/>
        <strike val="0"/>
        <condense val="0"/>
        <extend val="0"/>
        <outline val="0"/>
        <shadow val="0"/>
        <u val="none"/>
        <vertAlign val="baseline"/>
        <sz val="12"/>
        <color theme="1"/>
        <name val="Inter"/>
        <scheme val="none"/>
      </font>
      <alignment horizontal="left" vertical="center" textRotation="0" wrapText="0" relativeIndent="1"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2"/>
        <color theme="1"/>
        <name val="Inter"/>
        <scheme val="none"/>
      </font>
      <alignment horizontal="left" vertical="center" textRotation="0" wrapText="0"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2"/>
        <color theme="1"/>
        <name val="Inter"/>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right>
        <top style="thin">
          <color theme="0"/>
        </top>
        <bottom style="thin">
          <color theme="0"/>
        </bottom>
      </border>
    </dxf>
    <dxf>
      <border outline="0">
        <left style="thin">
          <color theme="0" tint="-0.14996795556505021"/>
        </left>
        <bottom style="thin">
          <color theme="0" tint="-4.9989318521683403E-2"/>
        </bottom>
      </border>
    </dxf>
    <dxf>
      <font>
        <strike val="0"/>
        <outline val="0"/>
        <shadow val="0"/>
        <u val="none"/>
        <vertAlign val="baseline"/>
        <sz val="12"/>
        <name val="Inter"/>
        <scheme val="none"/>
      </font>
    </dxf>
    <dxf>
      <font>
        <strike val="0"/>
        <outline val="0"/>
        <shadow val="0"/>
        <u val="none"/>
        <vertAlign val="baseline"/>
        <sz val="12"/>
        <color theme="0" tint="-4.9989318521683403E-2"/>
        <name val="Inter"/>
        <scheme val="none"/>
      </font>
    </dxf>
  </dxfs>
  <tableStyles count="0" defaultTableStyle="TableStyleMedium2" defaultPivotStyle="PivotStyleMedium9"/>
  <colors>
    <mruColors>
      <color rgb="FF6E90C8"/>
      <color rgb="FF527BBE"/>
      <color rgb="FF4B89B3"/>
      <color rgb="FFCF2323"/>
      <color rgb="FFB41E1E"/>
      <color rgb="FFB493C3"/>
      <color rgb="FFB17ED8"/>
      <color rgb="FF4D8D67"/>
      <color rgb="FF009E47"/>
      <color rgb="FFD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croll" dx="16" fmlaLink="Settings!$G$4" horiz="1" max="100" page="0" val="29"/>
</file>

<file path=xl/drawings/_rels/drawing1.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https://app.plaky.com/login"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app.plaky.com/login" TargetMode="External"/><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Settings!A1"/></Relationships>
</file>

<file path=xl/drawings/_rels/drawing3.xml.rels><?xml version="1.0" encoding="UTF-8" standalone="yes"?>
<Relationships xmlns="http://schemas.openxmlformats.org/package/2006/relationships"><Relationship Id="rId3" Type="http://schemas.openxmlformats.org/officeDocument/2006/relationships/hyperlink" Target="https://app.plaky.com/login" TargetMode="External"/><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Settings!A1"/></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104775</xdr:rowOff>
    </xdr:from>
    <xdr:to>
      <xdr:col>3</xdr:col>
      <xdr:colOff>732117</xdr:colOff>
      <xdr:row>0</xdr:row>
      <xdr:rowOff>485774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294" y="104775"/>
          <a:ext cx="1210235" cy="380999"/>
        </a:xfrm>
        <a:prstGeom prst="rect">
          <a:avLst/>
        </a:prstGeom>
      </xdr:spPr>
    </xdr:pic>
    <xdr:clientData/>
  </xdr:twoCellAnchor>
  <xdr:twoCellAnchor editAs="absolute">
    <xdr:from>
      <xdr:col>19</xdr:col>
      <xdr:colOff>261602</xdr:colOff>
      <xdr:row>0</xdr:row>
      <xdr:rowOff>146985</xdr:rowOff>
    </xdr:from>
    <xdr:to>
      <xdr:col>21</xdr:col>
      <xdr:colOff>330627</xdr:colOff>
      <xdr:row>0</xdr:row>
      <xdr:rowOff>456311</xdr:rowOff>
    </xdr:to>
    <xdr:sp macro="" textlink="">
      <xdr:nvSpPr>
        <xdr:cNvPr id="3" name="Rounded Rectangle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16263602" y="146985"/>
          <a:ext cx="756319"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Roboto" pitchFamily="2" charset="0"/>
              <a:ea typeface="Roboto" pitchFamily="2" charset="0"/>
            </a:rPr>
            <a:t>Settings</a:t>
          </a:r>
        </a:p>
      </xdr:txBody>
    </xdr:sp>
    <xdr:clientData/>
  </xdr:twoCellAnchor>
  <mc:AlternateContent xmlns:mc="http://schemas.openxmlformats.org/markup-compatibility/2006">
    <mc:Choice xmlns:a14="http://schemas.microsoft.com/office/drawing/2010/main" Requires="a14">
      <xdr:twoCellAnchor editAs="oneCell">
        <xdr:from>
          <xdr:col>16</xdr:col>
          <xdr:colOff>0</xdr:colOff>
          <xdr:row>1</xdr:row>
          <xdr:rowOff>12700</xdr:rowOff>
        </xdr:from>
        <xdr:to>
          <xdr:col>45</xdr:col>
          <xdr:colOff>241300</xdr:colOff>
          <xdr:row>2</xdr:row>
          <xdr:rowOff>0</xdr:rowOff>
        </xdr:to>
        <xdr:sp macro="" textlink="">
          <xdr:nvSpPr>
            <xdr:cNvPr id="1025" name="Scroll Ba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23</xdr:col>
      <xdr:colOff>27321</xdr:colOff>
      <xdr:row>0</xdr:row>
      <xdr:rowOff>123827</xdr:rowOff>
    </xdr:from>
    <xdr:to>
      <xdr:col>31</xdr:col>
      <xdr:colOff>90448</xdr:colOff>
      <xdr:row>0</xdr:row>
      <xdr:rowOff>504825</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15278100" y="123827"/>
          <a:ext cx="2457450" cy="38099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lang="en-GB" sz="1200">
              <a:solidFill>
                <a:schemeClr val="bg1">
                  <a:lumMod val="95000"/>
                </a:schemeClr>
              </a:solidFill>
              <a:latin typeface="Roboto" pitchFamily="2" charset="0"/>
              <a:ea typeface="Roboto" pitchFamily="2" charset="0"/>
            </a:rPr>
            <a:t>Manage your project with</a:t>
          </a:r>
          <a:r>
            <a:rPr lang="en-GB" sz="1200" baseline="0">
              <a:solidFill>
                <a:schemeClr val="bg1">
                  <a:lumMod val="95000"/>
                </a:schemeClr>
              </a:solidFill>
              <a:latin typeface="Roboto" pitchFamily="2" charset="0"/>
              <a:ea typeface="Roboto" pitchFamily="2" charset="0"/>
            </a:rPr>
            <a:t> Plaky</a:t>
          </a:r>
          <a:endParaRPr lang="en-GB" sz="1200">
            <a:solidFill>
              <a:schemeClr val="bg1">
                <a:lumMod val="95000"/>
              </a:schemeClr>
            </a:solidFill>
            <a:latin typeface="Roboto" pitchFamily="2" charset="0"/>
            <a:ea typeface="Roboto"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219075</xdr:colOff>
      <xdr:row>0</xdr:row>
      <xdr:rowOff>114300</xdr:rowOff>
    </xdr:from>
    <xdr:to>
      <xdr:col>1</xdr:col>
      <xdr:colOff>787217</xdr:colOff>
      <xdr:row>0</xdr:row>
      <xdr:rowOff>495299</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114300"/>
          <a:ext cx="1177742" cy="380999"/>
        </a:xfrm>
        <a:prstGeom prst="rect">
          <a:avLst/>
        </a:prstGeom>
      </xdr:spPr>
    </xdr:pic>
    <xdr:clientData/>
  </xdr:twoCellAnchor>
  <xdr:twoCellAnchor editAs="absolute">
    <xdr:from>
      <xdr:col>14</xdr:col>
      <xdr:colOff>149225</xdr:colOff>
      <xdr:row>0</xdr:row>
      <xdr:rowOff>130175</xdr:rowOff>
    </xdr:from>
    <xdr:to>
      <xdr:col>17</xdr:col>
      <xdr:colOff>143996</xdr:colOff>
      <xdr:row>0</xdr:row>
      <xdr:rowOff>511173</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14741525" y="130175"/>
          <a:ext cx="2763371" cy="38099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lang="en-GB" sz="1200">
              <a:solidFill>
                <a:schemeClr val="bg1">
                  <a:lumMod val="95000"/>
                </a:schemeClr>
              </a:solidFill>
              <a:latin typeface="Roboto" pitchFamily="2" charset="0"/>
              <a:ea typeface="Roboto" pitchFamily="2" charset="0"/>
            </a:rPr>
            <a:t>Manage your project with</a:t>
          </a:r>
          <a:r>
            <a:rPr lang="en-GB" sz="1200" baseline="0">
              <a:solidFill>
                <a:schemeClr val="bg1">
                  <a:lumMod val="95000"/>
                </a:schemeClr>
              </a:solidFill>
              <a:latin typeface="Roboto" pitchFamily="2" charset="0"/>
              <a:ea typeface="Roboto" pitchFamily="2" charset="0"/>
            </a:rPr>
            <a:t> Plaky</a:t>
          </a:r>
          <a:endParaRPr lang="en-GB" sz="1200">
            <a:solidFill>
              <a:schemeClr val="bg1">
                <a:lumMod val="95000"/>
              </a:schemeClr>
            </a:solidFill>
            <a:latin typeface="Roboto" pitchFamily="2" charset="0"/>
            <a:ea typeface="Roboto" pitchFamily="2" charset="0"/>
          </a:endParaRPr>
        </a:p>
      </xdr:txBody>
    </xdr:sp>
    <xdr:clientData/>
  </xdr:twoCellAnchor>
  <xdr:twoCellAnchor editAs="absolute">
    <xdr:from>
      <xdr:col>13</xdr:col>
      <xdr:colOff>508000</xdr:colOff>
      <xdr:row>0</xdr:row>
      <xdr:rowOff>161925</xdr:rowOff>
    </xdr:from>
    <xdr:to>
      <xdr:col>13</xdr:col>
      <xdr:colOff>1323057</xdr:colOff>
      <xdr:row>0</xdr:row>
      <xdr:rowOff>471251</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0100-000008000000}"/>
            </a:ext>
          </a:extLst>
        </xdr:cNvPr>
        <xdr:cNvSpPr/>
      </xdr:nvSpPr>
      <xdr:spPr>
        <a:xfrm>
          <a:off x="13550900" y="161925"/>
          <a:ext cx="815057"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200">
              <a:solidFill>
                <a:schemeClr val="bg2">
                  <a:lumMod val="75000"/>
                </a:schemeClr>
              </a:solidFill>
              <a:latin typeface="Inter"/>
              <a:ea typeface="Roboto" pitchFamily="2" charset="0"/>
            </a:rPr>
            <a:t>Project</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180975</xdr:colOff>
      <xdr:row>0</xdr:row>
      <xdr:rowOff>114300</xdr:rowOff>
    </xdr:from>
    <xdr:to>
      <xdr:col>2</xdr:col>
      <xdr:colOff>139517</xdr:colOff>
      <xdr:row>0</xdr:row>
      <xdr:rowOff>495299</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14300"/>
          <a:ext cx="1177742" cy="380999"/>
        </a:xfrm>
        <a:prstGeom prst="rect">
          <a:avLst/>
        </a:prstGeom>
      </xdr:spPr>
    </xdr:pic>
    <xdr:clientData/>
  </xdr:twoCellAnchor>
  <xdr:twoCellAnchor editAs="absolute">
    <xdr:from>
      <xdr:col>22</xdr:col>
      <xdr:colOff>82550</xdr:colOff>
      <xdr:row>0</xdr:row>
      <xdr:rowOff>114300</xdr:rowOff>
    </xdr:from>
    <xdr:to>
      <xdr:col>26</xdr:col>
      <xdr:colOff>45571</xdr:colOff>
      <xdr:row>0</xdr:row>
      <xdr:rowOff>495298</xdr:rowOff>
    </xdr:to>
    <xdr:sp macro="" textlink="">
      <xdr:nvSpPr>
        <xdr:cNvPr id="3" name="Rounded Rectangle 2">
          <a:hlinkClick xmlns:r="http://schemas.openxmlformats.org/officeDocument/2006/relationships" r:id="rId3"/>
          <a:extLst>
            <a:ext uri="{FF2B5EF4-FFF2-40B4-BE49-F238E27FC236}">
              <a16:creationId xmlns:a16="http://schemas.microsoft.com/office/drawing/2014/main" id="{00000000-0008-0000-0300-000003000000}"/>
            </a:ext>
          </a:extLst>
        </xdr:cNvPr>
        <xdr:cNvSpPr/>
      </xdr:nvSpPr>
      <xdr:spPr>
        <a:xfrm>
          <a:off x="14890750" y="114300"/>
          <a:ext cx="2655421" cy="38099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lang="en-GB" sz="1200">
              <a:solidFill>
                <a:schemeClr val="bg1">
                  <a:lumMod val="95000"/>
                </a:schemeClr>
              </a:solidFill>
              <a:latin typeface="Roboto" pitchFamily="2" charset="0"/>
              <a:ea typeface="Roboto" pitchFamily="2" charset="0"/>
            </a:rPr>
            <a:t>Manage your project with</a:t>
          </a:r>
          <a:r>
            <a:rPr lang="en-GB" sz="1200" baseline="0">
              <a:solidFill>
                <a:schemeClr val="bg1">
                  <a:lumMod val="95000"/>
                </a:schemeClr>
              </a:solidFill>
              <a:latin typeface="Roboto" pitchFamily="2" charset="0"/>
              <a:ea typeface="Roboto" pitchFamily="2" charset="0"/>
            </a:rPr>
            <a:t> Plaky</a:t>
          </a:r>
          <a:endParaRPr lang="en-GB" sz="1200">
            <a:solidFill>
              <a:schemeClr val="bg1">
                <a:lumMod val="95000"/>
              </a:schemeClr>
            </a:solidFill>
            <a:latin typeface="Roboto" pitchFamily="2" charset="0"/>
            <a:ea typeface="Roboto" pitchFamily="2" charset="0"/>
          </a:endParaRPr>
        </a:p>
      </xdr:txBody>
    </xdr:sp>
    <xdr:clientData/>
  </xdr:twoCellAnchor>
  <xdr:twoCellAnchor editAs="absolute">
    <xdr:from>
      <xdr:col>1</xdr:col>
      <xdr:colOff>0</xdr:colOff>
      <xdr:row>3</xdr:row>
      <xdr:rowOff>0</xdr:rowOff>
    </xdr:from>
    <xdr:to>
      <xdr:col>9</xdr:col>
      <xdr:colOff>0</xdr:colOff>
      <xdr:row>18</xdr:row>
      <xdr:rowOff>19050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09600" y="981075"/>
          <a:ext cx="4876800" cy="287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br>
            <a:rPr lang="en-GB" sz="1200"/>
          </a:br>
          <a:r>
            <a:rPr lang="en-GB" sz="1200"/>
            <a:t>Use this template at your own risk.</a:t>
          </a:r>
        </a:p>
      </xdr:txBody>
    </xdr:sp>
    <xdr:clientData/>
  </xdr:twoCellAnchor>
  <xdr:twoCellAnchor editAs="absolute">
    <xdr:from>
      <xdr:col>20</xdr:col>
      <xdr:colOff>207367</xdr:colOff>
      <xdr:row>0</xdr:row>
      <xdr:rowOff>150415</xdr:rowOff>
    </xdr:from>
    <xdr:to>
      <xdr:col>21</xdr:col>
      <xdr:colOff>354086</xdr:colOff>
      <xdr:row>0</xdr:row>
      <xdr:rowOff>461311</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300-000005000000}"/>
            </a:ext>
          </a:extLst>
        </xdr:cNvPr>
        <xdr:cNvSpPr/>
      </xdr:nvSpPr>
      <xdr:spPr>
        <a:xfrm>
          <a:off x="13669367" y="150415"/>
          <a:ext cx="819819" cy="31089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Roboto" pitchFamily="2" charset="0"/>
              <a:ea typeface="Roboto" pitchFamily="2" charset="0"/>
            </a:rPr>
            <a:t>Settings</a:t>
          </a:r>
        </a:p>
      </xdr:txBody>
    </xdr:sp>
    <xdr:clientData/>
  </xdr:twoCellAnchor>
  <xdr:twoCellAnchor editAs="absolute">
    <xdr:from>
      <xdr:col>18</xdr:col>
      <xdr:colOff>554435</xdr:colOff>
      <xdr:row>0</xdr:row>
      <xdr:rowOff>150415</xdr:rowOff>
    </xdr:from>
    <xdr:to>
      <xdr:col>20</xdr:col>
      <xdr:colOff>28054</xdr:colOff>
      <xdr:row>0</xdr:row>
      <xdr:rowOff>461311</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0300-000007000000}"/>
            </a:ext>
          </a:extLst>
        </xdr:cNvPr>
        <xdr:cNvSpPr/>
      </xdr:nvSpPr>
      <xdr:spPr>
        <a:xfrm>
          <a:off x="12670235" y="150415"/>
          <a:ext cx="819819" cy="31089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Inter"/>
              <a:ea typeface="Roboto" pitchFamily="2" charset="0"/>
            </a:rPr>
            <a:t>Project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4:O29" totalsRowShown="0" headerRowDxfId="21" dataDxfId="20" tableBorderDxfId="19">
  <autoFilter ref="C4:O29" xr:uid="{00000000-0009-0000-0100-000001000000}"/>
  <tableColumns count="13">
    <tableColumn id="1" xr3:uid="{00000000-0010-0000-0000-000001000000}" name="#" dataDxfId="18">
      <calculatedColumnFormula>IF(ROW(ID)=ROW($C$4)+1,1,MAX(prev_cel_range)+1)</calculatedColumnFormula>
    </tableColumn>
    <tableColumn id="3" xr3:uid="{00000000-0010-0000-0000-000003000000}" name="Project name" dataDxfId="17"/>
    <tableColumn id="13" xr3:uid="{6D8781E2-3041-7B48-89EB-4FA88DD6DAEE}" name="Resource type" dataDxfId="16"/>
    <tableColumn id="17" xr3:uid="{11931E1F-D8E6-724C-9DDA-8EC1614C6146}" name="Resource" dataDxfId="15"/>
    <tableColumn id="4" xr3:uid="{00000000-0010-0000-0000-000004000000}" name="Description" dataDxfId="14"/>
    <tableColumn id="5" xr3:uid="{00000000-0010-0000-0000-000005000000}" name="Department" dataDxfId="13">
      <calculatedColumnFormula>IFERROR(INDEX(Settings!$O$5:$O$204,MATCH(team_member,Settings!$M$5:$M$204,0)),"")</calculatedColumnFormula>
    </tableColumn>
    <tableColumn id="6" xr3:uid="{00000000-0010-0000-0000-000006000000}" name="Manager" dataDxfId="12"/>
    <tableColumn id="16" xr3:uid="{D3CA477F-EAFB-6B40-B154-83524E4B2C4D}" name="Importance" dataDxfId="11"/>
    <tableColumn id="15" xr3:uid="{43E597C5-1594-CC48-8D2F-7063D4F0AADA}" name="Unit" dataDxfId="10"/>
    <tableColumn id="14" xr3:uid="{3ADBC3F1-C455-2749-A6EF-15C3C4B032CE}" name="Units in use" dataDxfId="9"/>
    <tableColumn id="7" xr3:uid="{00000000-0010-0000-0000-000007000000}" name="Remaining available units" dataDxfId="8"/>
    <tableColumn id="11" xr3:uid="{00000000-0010-0000-0000-00000B000000}" name="Start date" dataDxfId="7"/>
    <tableColumn id="12" xr3:uid="{00000000-0010-0000-0000-00000C000000}" name="End date" dataDxfId="6"/>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249977111117893"/>
  </sheetPr>
  <dimension ref="A1:AU30"/>
  <sheetViews>
    <sheetView showGridLines="0" tabSelected="1" zoomScale="85" zoomScaleNormal="85" workbookViewId="0">
      <pane ySplit="1" topLeftCell="A2" activePane="bottomLeft" state="frozen"/>
      <selection pane="bottomLeft" activeCell="AD31" sqref="AD31"/>
    </sheetView>
  </sheetViews>
  <sheetFormatPr baseColWidth="10" defaultColWidth="9.1640625" defaultRowHeight="14"/>
  <cols>
    <col min="1" max="1" width="2.33203125" style="21" customWidth="1"/>
    <col min="2" max="2" width="2.33203125" style="28" customWidth="1"/>
    <col min="3" max="3" width="3.83203125" style="28" customWidth="1"/>
    <col min="4" max="4" width="17.1640625" style="28" customWidth="1"/>
    <col min="5" max="5" width="14.6640625" style="28" customWidth="1"/>
    <col min="6" max="6" width="17.1640625" style="28" customWidth="1"/>
    <col min="7" max="7" width="31.6640625" style="28" customWidth="1"/>
    <col min="8" max="8" width="13.83203125" style="28" customWidth="1"/>
    <col min="9" max="10" width="13" style="28" customWidth="1"/>
    <col min="11" max="11" width="6.6640625" style="28" customWidth="1"/>
    <col min="12" max="12" width="13" style="28" customWidth="1"/>
    <col min="13" max="13" width="14.5" style="28" customWidth="1"/>
    <col min="14" max="14" width="15.83203125" style="28" customWidth="1"/>
    <col min="15" max="15" width="15.5" style="28" customWidth="1"/>
    <col min="16" max="16" width="1.5" style="21" customWidth="1"/>
    <col min="17" max="45" width="4.5" style="28" customWidth="1"/>
    <col min="46" max="46" width="5.5" style="28" customWidth="1"/>
    <col min="47" max="47" width="1.5" style="21" customWidth="1"/>
    <col min="48" max="16384" width="9.1640625" style="28"/>
  </cols>
  <sheetData>
    <row r="1" spans="1:47" s="21" customFormat="1" ht="47" customHeight="1">
      <c r="B1" s="22"/>
      <c r="C1" s="22"/>
      <c r="D1" s="38"/>
      <c r="E1" s="38" t="s">
        <v>53</v>
      </c>
      <c r="F1" s="38"/>
      <c r="G1" s="36"/>
      <c r="L1" s="37" t="s">
        <v>47</v>
      </c>
      <c r="O1" s="25"/>
    </row>
    <row r="2" spans="1:47" ht="19.5" customHeight="1"/>
    <row r="3" spans="1:47" ht="72" customHeight="1">
      <c r="N3" s="70" t="s">
        <v>82</v>
      </c>
      <c r="O3" s="70"/>
      <c r="Q3" s="29">
        <f>Settings!$C$6+Settings!$G$4</f>
        <v>45377</v>
      </c>
      <c r="R3" s="29">
        <f>WORKDAY.INTL(Q3,1+Settings!$G$5,1,Settings!$E4:$E40)</f>
        <v>45378</v>
      </c>
      <c r="S3" s="29">
        <f>WORKDAY.INTL(R3,1+Settings!$G$5,1,Settings!$E4:$E40)</f>
        <v>45379</v>
      </c>
      <c r="T3" s="29">
        <f>WORKDAY.INTL(S3,1+Settings!$G$5,1,Settings!$E4:$E40)</f>
        <v>45380</v>
      </c>
      <c r="U3" s="29">
        <f>WORKDAY.INTL(T3,1+Settings!$G$5,1,Settings!$E4:$E40)</f>
        <v>45383</v>
      </c>
      <c r="V3" s="29">
        <f>WORKDAY.INTL(U3,1+Settings!$G$5,1,Settings!$E4:$E40)</f>
        <v>45384</v>
      </c>
      <c r="W3" s="29">
        <f>WORKDAY.INTL(V3,1+Settings!$G$5,1,Settings!$E4:$E40)</f>
        <v>45385</v>
      </c>
      <c r="X3" s="29">
        <f>WORKDAY.INTL(W3,1+Settings!$G$5,1,Settings!$E4:$E40)</f>
        <v>45386</v>
      </c>
      <c r="Y3" s="29">
        <f>WORKDAY.INTL(X3,1+Settings!$G$5,1,Settings!$E4:$E40)</f>
        <v>45387</v>
      </c>
      <c r="Z3" s="29">
        <f>WORKDAY.INTL(Y3,1+Settings!$G$5,1,Settings!$E4:$E40)</f>
        <v>45390</v>
      </c>
      <c r="AA3" s="29">
        <f>WORKDAY.INTL(Z3,1+Settings!$G$5,1,Settings!$E4:$E40)</f>
        <v>45391</v>
      </c>
      <c r="AB3" s="29">
        <f>WORKDAY.INTL(AA3,1+Settings!$G$5,1,Settings!$E4:$E40)</f>
        <v>45392</v>
      </c>
      <c r="AC3" s="29">
        <f>WORKDAY.INTL(AB3,1+Settings!$G$5,1,Settings!$E4:$E40)</f>
        <v>45393</v>
      </c>
      <c r="AD3" s="29">
        <f>WORKDAY.INTL(AC3,1+Settings!$G$5,1,Settings!$E4:$E40)</f>
        <v>45394</v>
      </c>
      <c r="AE3" s="29">
        <f>WORKDAY.INTL(AD3,1+Settings!$G$5,1,Settings!$E4:$E40)</f>
        <v>45397</v>
      </c>
      <c r="AF3" s="29">
        <f>WORKDAY.INTL(AE3,1+Settings!$G$5,1,Settings!$E4:$E40)</f>
        <v>45398</v>
      </c>
      <c r="AG3" s="29">
        <f>WORKDAY.INTL(AF3,1+Settings!$G$5,1,Settings!$E4:$E40)</f>
        <v>45399</v>
      </c>
      <c r="AH3" s="29">
        <f>WORKDAY.INTL(AG3,1+Settings!$G$5,1,Settings!$E4:$E40)</f>
        <v>45400</v>
      </c>
      <c r="AI3" s="29">
        <f>WORKDAY.INTL(AH3,1+Settings!$G$5,1,Settings!$E4:$E40)</f>
        <v>45401</v>
      </c>
      <c r="AJ3" s="29">
        <f>WORKDAY.INTL(AI3,1+Settings!$G$5,1,Settings!$E4:$E40)</f>
        <v>45404</v>
      </c>
      <c r="AK3" s="29">
        <f>WORKDAY.INTL(AJ3,1+Settings!$G$5,1,Settings!$E4:$E40)</f>
        <v>45405</v>
      </c>
      <c r="AL3" s="29">
        <f>WORKDAY.INTL(AK3,1+Settings!$G$5,1,Settings!$E4:$E40)</f>
        <v>45406</v>
      </c>
      <c r="AM3" s="29">
        <f>WORKDAY.INTL(AL3,1+Settings!$G$5,1,Settings!$E4:$E40)</f>
        <v>45407</v>
      </c>
      <c r="AN3" s="29">
        <f>WORKDAY.INTL(AM3,1+Settings!$G$5,1,Settings!$E4:$E40)</f>
        <v>45408</v>
      </c>
      <c r="AO3" s="29">
        <f>WORKDAY.INTL(AN3,1+Settings!$G$5,1,Settings!$E4:$E40)</f>
        <v>45411</v>
      </c>
      <c r="AP3" s="29">
        <f>WORKDAY.INTL(AO3,1+Settings!$G$5,1,Settings!$E4:$E40)</f>
        <v>45412</v>
      </c>
      <c r="AQ3" s="29">
        <f>WORKDAY.INTL(AP3,1+Settings!$G$5,1,Settings!$E4:$E40)</f>
        <v>45413</v>
      </c>
      <c r="AR3" s="29">
        <f>WORKDAY.INTL(AQ3,1+Settings!$G$5,1,Settings!$E4:$E40)</f>
        <v>45414</v>
      </c>
      <c r="AS3" s="29">
        <f>WORKDAY.INTL(AR3,1+Settings!$G$5,1,Settings!$E4:$E40)</f>
        <v>45415</v>
      </c>
      <c r="AT3" s="29">
        <f>WORKDAY.INTL(AS3,1+Settings!$G$5,1,Settings!$E4:$E40)</f>
        <v>45418</v>
      </c>
    </row>
    <row r="4" spans="1:47" s="31" customFormat="1" ht="58" customHeight="1">
      <c r="A4" s="30"/>
      <c r="C4" s="42" t="s">
        <v>11</v>
      </c>
      <c r="D4" s="43" t="s">
        <v>77</v>
      </c>
      <c r="E4" s="44" t="s">
        <v>69</v>
      </c>
      <c r="F4" s="44" t="s">
        <v>51</v>
      </c>
      <c r="G4" s="45" t="s">
        <v>38</v>
      </c>
      <c r="H4" s="46" t="s">
        <v>50</v>
      </c>
      <c r="I4" s="47" t="s">
        <v>52</v>
      </c>
      <c r="J4" s="48" t="s">
        <v>65</v>
      </c>
      <c r="K4" s="49" t="s">
        <v>54</v>
      </c>
      <c r="L4" s="42" t="s">
        <v>55</v>
      </c>
      <c r="M4" s="50" t="s">
        <v>79</v>
      </c>
      <c r="N4" s="51" t="s">
        <v>1</v>
      </c>
      <c r="O4" s="52" t="s">
        <v>78</v>
      </c>
      <c r="P4" s="32"/>
      <c r="Q4" s="33" t="str">
        <f>LEFT(TEXT(Q3,"ddd"),1)</f>
        <v>T</v>
      </c>
      <c r="R4" s="33" t="str">
        <f t="shared" ref="R4:AT4" si="0">LEFT(TEXT(R3,"ddd"),1)</f>
        <v>W</v>
      </c>
      <c r="S4" s="33" t="str">
        <f t="shared" si="0"/>
        <v>T</v>
      </c>
      <c r="T4" s="33" t="str">
        <f t="shared" si="0"/>
        <v>F</v>
      </c>
      <c r="U4" s="33" t="str">
        <f t="shared" si="0"/>
        <v>M</v>
      </c>
      <c r="V4" s="33" t="str">
        <f t="shared" si="0"/>
        <v>T</v>
      </c>
      <c r="W4" s="33" t="str">
        <f t="shared" si="0"/>
        <v>W</v>
      </c>
      <c r="X4" s="33" t="str">
        <f t="shared" si="0"/>
        <v>T</v>
      </c>
      <c r="Y4" s="33" t="str">
        <f t="shared" si="0"/>
        <v>F</v>
      </c>
      <c r="Z4" s="33" t="str">
        <f t="shared" si="0"/>
        <v>M</v>
      </c>
      <c r="AA4" s="33" t="str">
        <f t="shared" si="0"/>
        <v>T</v>
      </c>
      <c r="AB4" s="33" t="str">
        <f t="shared" si="0"/>
        <v>W</v>
      </c>
      <c r="AC4" s="33" t="str">
        <f t="shared" si="0"/>
        <v>T</v>
      </c>
      <c r="AD4" s="33" t="str">
        <f t="shared" si="0"/>
        <v>F</v>
      </c>
      <c r="AE4" s="33" t="str">
        <f t="shared" si="0"/>
        <v>M</v>
      </c>
      <c r="AF4" s="33" t="str">
        <f t="shared" si="0"/>
        <v>T</v>
      </c>
      <c r="AG4" s="33" t="str">
        <f t="shared" si="0"/>
        <v>W</v>
      </c>
      <c r="AH4" s="33" t="str">
        <f t="shared" si="0"/>
        <v>T</v>
      </c>
      <c r="AI4" s="33" t="str">
        <f t="shared" si="0"/>
        <v>F</v>
      </c>
      <c r="AJ4" s="33" t="str">
        <f t="shared" si="0"/>
        <v>M</v>
      </c>
      <c r="AK4" s="33" t="str">
        <f t="shared" si="0"/>
        <v>T</v>
      </c>
      <c r="AL4" s="33" t="str">
        <f t="shared" si="0"/>
        <v>W</v>
      </c>
      <c r="AM4" s="33" t="str">
        <f t="shared" si="0"/>
        <v>T</v>
      </c>
      <c r="AN4" s="33" t="str">
        <f t="shared" si="0"/>
        <v>F</v>
      </c>
      <c r="AO4" s="33" t="str">
        <f t="shared" si="0"/>
        <v>M</v>
      </c>
      <c r="AP4" s="33" t="str">
        <f t="shared" si="0"/>
        <v>T</v>
      </c>
      <c r="AQ4" s="33" t="str">
        <f t="shared" si="0"/>
        <v>W</v>
      </c>
      <c r="AR4" s="33" t="str">
        <f t="shared" si="0"/>
        <v>T</v>
      </c>
      <c r="AS4" s="33" t="str">
        <f t="shared" si="0"/>
        <v>F</v>
      </c>
      <c r="AT4" s="33" t="str">
        <f t="shared" si="0"/>
        <v>M</v>
      </c>
      <c r="AU4" s="30"/>
    </row>
    <row r="5" spans="1:47" ht="20.25" customHeight="1">
      <c r="C5" s="53">
        <f t="shared" ref="C5:C29" si="1">IF(ROW(ID)=ROW($C$4)+1,1,MAX(prev_cel_range)+1)</f>
        <v>1</v>
      </c>
      <c r="D5" s="54" t="s">
        <v>75</v>
      </c>
      <c r="E5" s="55" t="s">
        <v>70</v>
      </c>
      <c r="F5" s="55" t="s">
        <v>80</v>
      </c>
      <c r="G5" s="56"/>
      <c r="H5" s="57" t="str">
        <f>IFERROR(INDEX(Settings!$O$5:$O$204,MATCH(team_member,Settings!$M$5:$M$204,0)),"")</f>
        <v>Marketing</v>
      </c>
      <c r="I5" s="58" t="s">
        <v>30</v>
      </c>
      <c r="J5" s="59" t="s">
        <v>67</v>
      </c>
      <c r="K5" s="60" t="s">
        <v>57</v>
      </c>
      <c r="L5" s="61">
        <v>2</v>
      </c>
      <c r="M5" s="62">
        <v>3</v>
      </c>
      <c r="N5" s="63">
        <v>45383</v>
      </c>
      <c r="O5" s="64">
        <v>45413</v>
      </c>
      <c r="P5" s="34"/>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7" ht="20.25" customHeight="1">
      <c r="C6" s="53">
        <f t="shared" si="1"/>
        <v>2</v>
      </c>
      <c r="D6" s="54" t="s">
        <v>76</v>
      </c>
      <c r="E6" s="55" t="s">
        <v>74</v>
      </c>
      <c r="F6" s="55" t="s">
        <v>81</v>
      </c>
      <c r="G6" s="56"/>
      <c r="H6" s="57" t="str">
        <f>IFERROR(INDEX(Settings!$O$5:$O$204,MATCH(team_member,Settings!$M$5:$M$204,0)),"")</f>
        <v>Dev</v>
      </c>
      <c r="I6" s="58" t="s">
        <v>29</v>
      </c>
      <c r="J6" s="59" t="s">
        <v>66</v>
      </c>
      <c r="K6" s="60" t="s">
        <v>64</v>
      </c>
      <c r="L6" s="61">
        <v>2</v>
      </c>
      <c r="M6" s="62">
        <v>1</v>
      </c>
      <c r="N6" s="63">
        <v>45378</v>
      </c>
      <c r="O6" s="64">
        <v>45391</v>
      </c>
      <c r="P6" s="34"/>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7" ht="20.25" customHeight="1">
      <c r="C7" s="53">
        <f t="shared" si="1"/>
        <v>3</v>
      </c>
      <c r="D7" s="54" t="s">
        <v>75</v>
      </c>
      <c r="E7" s="55"/>
      <c r="F7" s="55"/>
      <c r="G7" s="56"/>
      <c r="H7" s="57" t="str">
        <f>IFERROR(INDEX(Settings!$O$5:$O$204,MATCH(team_member,Settings!$M$5:$M$204,0)),"")</f>
        <v>Security</v>
      </c>
      <c r="I7" s="58" t="s">
        <v>32</v>
      </c>
      <c r="J7" s="59"/>
      <c r="K7" s="60"/>
      <c r="L7" s="61"/>
      <c r="M7" s="62"/>
      <c r="N7" s="63"/>
      <c r="O7" s="64"/>
      <c r="P7" s="34"/>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7" ht="20.25" customHeight="1">
      <c r="C8" s="53">
        <f t="shared" si="1"/>
        <v>4</v>
      </c>
      <c r="D8" s="54" t="s">
        <v>75</v>
      </c>
      <c r="E8" s="55"/>
      <c r="F8" s="55"/>
      <c r="G8" s="56"/>
      <c r="H8" s="57" t="str">
        <f>IFERROR(INDEX(Settings!$O$5:$O$204,MATCH(team_member,Settings!$M$5:$M$204,0)),"")</f>
        <v>Sales</v>
      </c>
      <c r="I8" s="58" t="s">
        <v>35</v>
      </c>
      <c r="J8" s="59"/>
      <c r="K8" s="60"/>
      <c r="L8" s="61"/>
      <c r="M8" s="62"/>
      <c r="N8" s="63"/>
      <c r="O8" s="64"/>
      <c r="P8" s="34"/>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row>
    <row r="9" spans="1:47" ht="20.25" customHeight="1">
      <c r="C9" s="53">
        <f>IF(ROW(ID)=ROW($C$4)+1,1,MAX(prev_cel_range)+1)</f>
        <v>5</v>
      </c>
      <c r="D9" s="54" t="s">
        <v>75</v>
      </c>
      <c r="E9" s="55"/>
      <c r="F9" s="55"/>
      <c r="G9" s="56"/>
      <c r="H9" s="57" t="str">
        <f>IFERROR(INDEX(Settings!$O$5:$O$204,MATCH(team_member,Settings!$M$5:$M$204,0)),"")</f>
        <v>PM</v>
      </c>
      <c r="I9" s="58" t="s">
        <v>33</v>
      </c>
      <c r="J9" s="59"/>
      <c r="K9" s="60"/>
      <c r="L9" s="61"/>
      <c r="M9" s="62"/>
      <c r="N9" s="63"/>
      <c r="O9" s="64"/>
      <c r="P9" s="34"/>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row>
    <row r="10" spans="1:47" ht="20.25" customHeight="1">
      <c r="C10" s="53">
        <f t="shared" si="1"/>
        <v>6</v>
      </c>
      <c r="D10" s="54" t="s">
        <v>76</v>
      </c>
      <c r="E10" s="55"/>
      <c r="F10" s="55"/>
      <c r="G10" s="56"/>
      <c r="H10" s="57" t="str">
        <f>IFERROR(INDEX(Settings!$O$5:$O$204,MATCH(team_member,Settings!$M$5:$M$204,0)),"")</f>
        <v>PM</v>
      </c>
      <c r="I10" s="58" t="s">
        <v>33</v>
      </c>
      <c r="J10" s="59"/>
      <c r="K10" s="60"/>
      <c r="L10" s="61"/>
      <c r="M10" s="62"/>
      <c r="N10" s="63"/>
      <c r="O10" s="64"/>
      <c r="P10" s="34"/>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row>
    <row r="11" spans="1:47" ht="20.25" customHeight="1">
      <c r="C11" s="53">
        <f t="shared" si="1"/>
        <v>7</v>
      </c>
      <c r="D11" s="54"/>
      <c r="E11" s="55"/>
      <c r="F11" s="55"/>
      <c r="G11" s="56"/>
      <c r="H11" s="57" t="str">
        <f>IFERROR(INDEX(Settings!$O$5:$O$204,MATCH(team_member,Settings!$M$5:$M$204,0)),"")</f>
        <v>PM</v>
      </c>
      <c r="I11" s="58" t="s">
        <v>33</v>
      </c>
      <c r="J11" s="59"/>
      <c r="K11" s="60"/>
      <c r="L11" s="61"/>
      <c r="M11" s="62"/>
      <c r="N11" s="63"/>
      <c r="O11" s="64"/>
      <c r="P11" s="34"/>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47" ht="20.25" customHeight="1">
      <c r="C12" s="53">
        <f t="shared" si="1"/>
        <v>8</v>
      </c>
      <c r="D12" s="54"/>
      <c r="E12" s="55"/>
      <c r="F12" s="55"/>
      <c r="G12" s="56"/>
      <c r="H12" s="57" t="str">
        <f>IFERROR(INDEX(Settings!$O$5:$O$204,MATCH(team_member,Settings!$M$5:$M$204,0)),"")</f>
        <v/>
      </c>
      <c r="I12" s="58"/>
      <c r="J12" s="59"/>
      <c r="K12" s="60"/>
      <c r="L12" s="61"/>
      <c r="M12" s="62"/>
      <c r="N12" s="63"/>
      <c r="O12" s="64"/>
      <c r="P12" s="34"/>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47" ht="20.25" customHeight="1">
      <c r="C13" s="53">
        <f t="shared" si="1"/>
        <v>9</v>
      </c>
      <c r="D13" s="54"/>
      <c r="E13" s="55"/>
      <c r="F13" s="55"/>
      <c r="G13" s="56"/>
      <c r="H13" s="57" t="str">
        <f>IFERROR(INDEX(Settings!$O$5:$O$204,MATCH(team_member,Settings!$M$5:$M$204,0)),"")</f>
        <v/>
      </c>
      <c r="I13" s="58"/>
      <c r="J13" s="59"/>
      <c r="K13" s="60"/>
      <c r="L13" s="61"/>
      <c r="M13" s="62"/>
      <c r="N13" s="63"/>
      <c r="O13" s="64"/>
      <c r="P13" s="34"/>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47" ht="20.25" customHeight="1">
      <c r="C14" s="53">
        <f t="shared" si="1"/>
        <v>10</v>
      </c>
      <c r="D14" s="54"/>
      <c r="E14" s="55"/>
      <c r="F14" s="55"/>
      <c r="G14" s="56"/>
      <c r="H14" s="57" t="str">
        <f>IFERROR(INDEX(Settings!$O$5:$O$204,MATCH(team_member,Settings!$M$5:$M$204,0)),"")</f>
        <v/>
      </c>
      <c r="I14" s="58"/>
      <c r="J14" s="59"/>
      <c r="K14" s="60"/>
      <c r="L14" s="61"/>
      <c r="M14" s="62"/>
      <c r="N14" s="63"/>
      <c r="O14" s="64"/>
      <c r="P14" s="34"/>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7" ht="20.25" customHeight="1">
      <c r="C15" s="53">
        <f>IF(ROW(ID)=ROW($C$4)+1,1,MAX(prev_cel_range)+1)</f>
        <v>11</v>
      </c>
      <c r="D15" s="54"/>
      <c r="E15" s="55"/>
      <c r="F15" s="55"/>
      <c r="G15" s="56"/>
      <c r="H15" s="57" t="str">
        <f>IFERROR(INDEX(Settings!$O$5:$O$204,MATCH(team_member,Settings!$M$5:$M$204,0)),"")</f>
        <v/>
      </c>
      <c r="I15" s="58"/>
      <c r="J15" s="59"/>
      <c r="K15" s="60"/>
      <c r="L15" s="61"/>
      <c r="M15" s="62"/>
      <c r="N15" s="63"/>
      <c r="O15" s="64"/>
      <c r="P15" s="34"/>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7" ht="20.25" customHeight="1">
      <c r="C16" s="53">
        <f t="shared" si="1"/>
        <v>12</v>
      </c>
      <c r="D16" s="54"/>
      <c r="E16" s="55"/>
      <c r="F16" s="55"/>
      <c r="G16" s="56"/>
      <c r="H16" s="57" t="str">
        <f>IFERROR(INDEX(Settings!$O$5:$O$204,MATCH(team_member,Settings!$M$5:$M$204,0)),"")</f>
        <v/>
      </c>
      <c r="I16" s="58"/>
      <c r="J16" s="59"/>
      <c r="K16" s="60"/>
      <c r="L16" s="61"/>
      <c r="M16" s="62"/>
      <c r="N16" s="63"/>
      <c r="O16" s="64"/>
      <c r="P16" s="34"/>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3:46" ht="20.25" customHeight="1">
      <c r="C17" s="53">
        <f t="shared" si="1"/>
        <v>13</v>
      </c>
      <c r="D17" s="54"/>
      <c r="E17" s="55"/>
      <c r="F17" s="55"/>
      <c r="G17" s="56"/>
      <c r="H17" s="57" t="str">
        <f>IFERROR(INDEX(Settings!$O$5:$O$204,MATCH(team_member,Settings!$M$5:$M$204,0)),"")</f>
        <v/>
      </c>
      <c r="I17" s="58"/>
      <c r="J17" s="59"/>
      <c r="K17" s="60"/>
      <c r="L17" s="61"/>
      <c r="M17" s="62"/>
      <c r="N17" s="63"/>
      <c r="O17" s="64"/>
      <c r="P17" s="34"/>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3:46" ht="20.25" customHeight="1">
      <c r="C18" s="53">
        <f t="shared" si="1"/>
        <v>14</v>
      </c>
      <c r="D18" s="54"/>
      <c r="E18" s="55"/>
      <c r="F18" s="55"/>
      <c r="G18" s="56"/>
      <c r="H18" s="57" t="str">
        <f>IFERROR(INDEX(Settings!$O$5:$O$204,MATCH(team_member,Settings!$M$5:$M$204,0)),"")</f>
        <v/>
      </c>
      <c r="I18" s="58"/>
      <c r="J18" s="59"/>
      <c r="K18" s="60"/>
      <c r="L18" s="61"/>
      <c r="M18" s="62"/>
      <c r="N18" s="63"/>
      <c r="O18" s="64"/>
      <c r="P18" s="34"/>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row>
    <row r="19" spans="3:46" ht="20.25" customHeight="1">
      <c r="C19" s="53">
        <f t="shared" si="1"/>
        <v>15</v>
      </c>
      <c r="D19" s="54"/>
      <c r="E19" s="55"/>
      <c r="F19" s="55"/>
      <c r="G19" s="56"/>
      <c r="H19" s="57" t="str">
        <f>IFERROR(INDEX(Settings!$O$5:$O$204,MATCH(team_member,Settings!$M$5:$M$204,0)),"")</f>
        <v/>
      </c>
      <c r="I19" s="58"/>
      <c r="J19" s="59"/>
      <c r="K19" s="60"/>
      <c r="L19" s="61"/>
      <c r="M19" s="62"/>
      <c r="N19" s="63"/>
      <c r="O19" s="64"/>
      <c r="P19" s="34"/>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row>
    <row r="20" spans="3:46" ht="20.25" customHeight="1">
      <c r="C20" s="53">
        <f t="shared" si="1"/>
        <v>16</v>
      </c>
      <c r="D20" s="54"/>
      <c r="E20" s="55"/>
      <c r="F20" s="55"/>
      <c r="G20" s="56"/>
      <c r="H20" s="57" t="str">
        <f>IFERROR(INDEX(Settings!$O$5:$O$204,MATCH(team_member,Settings!$M$5:$M$204,0)),"")</f>
        <v/>
      </c>
      <c r="I20" s="58"/>
      <c r="J20" s="59"/>
      <c r="K20" s="60"/>
      <c r="L20" s="61"/>
      <c r="M20" s="62"/>
      <c r="N20" s="63"/>
      <c r="O20" s="64"/>
      <c r="P20" s="34"/>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3:46" ht="20.25" customHeight="1">
      <c r="C21" s="53">
        <f t="shared" si="1"/>
        <v>17</v>
      </c>
      <c r="D21" s="54"/>
      <c r="E21" s="55"/>
      <c r="F21" s="55"/>
      <c r="G21" s="56"/>
      <c r="H21" s="57" t="str">
        <f>IFERROR(INDEX(Settings!$O$5:$O$204,MATCH(team_member,Settings!$M$5:$M$204,0)),"")</f>
        <v/>
      </c>
      <c r="I21" s="58"/>
      <c r="J21" s="59"/>
      <c r="K21" s="60"/>
      <c r="L21" s="61"/>
      <c r="M21" s="62"/>
      <c r="N21" s="63"/>
      <c r="O21" s="64"/>
      <c r="P21" s="34"/>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row>
    <row r="22" spans="3:46" ht="20.25" customHeight="1">
      <c r="C22" s="53">
        <f t="shared" si="1"/>
        <v>18</v>
      </c>
      <c r="D22" s="54"/>
      <c r="E22" s="55"/>
      <c r="F22" s="55"/>
      <c r="G22" s="56"/>
      <c r="H22" s="57" t="str">
        <f>IFERROR(INDEX(Settings!$O$5:$O$204,MATCH(team_member,Settings!$M$5:$M$204,0)),"")</f>
        <v/>
      </c>
      <c r="I22" s="58"/>
      <c r="J22" s="59"/>
      <c r="K22" s="60"/>
      <c r="L22" s="61"/>
      <c r="M22" s="62"/>
      <c r="N22" s="63"/>
      <c r="O22" s="64"/>
      <c r="P22" s="34"/>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row>
    <row r="23" spans="3:46" ht="20.25" customHeight="1">
      <c r="C23" s="53">
        <f t="shared" si="1"/>
        <v>19</v>
      </c>
      <c r="D23" s="54"/>
      <c r="E23" s="55"/>
      <c r="F23" s="55"/>
      <c r="G23" s="56"/>
      <c r="H23" s="57" t="str">
        <f>IFERROR(INDEX(Settings!$O$5:$O$204,MATCH(team_member,Settings!$M$5:$M$204,0)),"")</f>
        <v/>
      </c>
      <c r="I23" s="58"/>
      <c r="J23" s="59"/>
      <c r="K23" s="60"/>
      <c r="L23" s="61"/>
      <c r="M23" s="62"/>
      <c r="N23" s="63"/>
      <c r="O23" s="64"/>
      <c r="P23" s="34"/>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row>
    <row r="24" spans="3:46" ht="20.25" customHeight="1">
      <c r="C24" s="53">
        <f t="shared" si="1"/>
        <v>20</v>
      </c>
      <c r="D24" s="54"/>
      <c r="E24" s="55"/>
      <c r="F24" s="55"/>
      <c r="G24" s="56"/>
      <c r="H24" s="57" t="str">
        <f>IFERROR(INDEX(Settings!$O$5:$O$204,MATCH(team_member,Settings!$M$5:$M$204,0)),"")</f>
        <v/>
      </c>
      <c r="I24" s="58"/>
      <c r="J24" s="59"/>
      <c r="K24" s="60"/>
      <c r="L24" s="61"/>
      <c r="M24" s="62"/>
      <c r="N24" s="63"/>
      <c r="O24" s="64"/>
      <c r="P24" s="34"/>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row>
    <row r="25" spans="3:46" ht="20.25" customHeight="1">
      <c r="C25" s="53">
        <f t="shared" si="1"/>
        <v>21</v>
      </c>
      <c r="D25" s="54"/>
      <c r="E25" s="55"/>
      <c r="F25" s="55"/>
      <c r="G25" s="56"/>
      <c r="H25" s="57" t="str">
        <f>IFERROR(INDEX(Settings!$O$5:$O$204,MATCH(team_member,Settings!$M$5:$M$204,0)),"")</f>
        <v/>
      </c>
      <c r="I25" s="58"/>
      <c r="J25" s="59"/>
      <c r="K25" s="60"/>
      <c r="L25" s="61"/>
      <c r="M25" s="62"/>
      <c r="N25" s="63"/>
      <c r="O25" s="64"/>
      <c r="P25" s="34"/>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row>
    <row r="26" spans="3:46" ht="20.25" customHeight="1">
      <c r="C26" s="53">
        <f t="shared" si="1"/>
        <v>22</v>
      </c>
      <c r="D26" s="54"/>
      <c r="E26" s="55"/>
      <c r="F26" s="55"/>
      <c r="G26" s="56"/>
      <c r="H26" s="57" t="str">
        <f>IFERROR(INDEX(Settings!$O$5:$O$204,MATCH(team_member,Settings!$M$5:$M$204,0)),"")</f>
        <v/>
      </c>
      <c r="I26" s="58"/>
      <c r="J26" s="59"/>
      <c r="K26" s="60"/>
      <c r="L26" s="61"/>
      <c r="M26" s="62"/>
      <c r="N26" s="63"/>
      <c r="O26" s="64"/>
      <c r="P26" s="34"/>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row>
    <row r="27" spans="3:46" ht="20.25" customHeight="1">
      <c r="C27" s="53">
        <f t="shared" si="1"/>
        <v>23</v>
      </c>
      <c r="D27" s="54"/>
      <c r="E27" s="55"/>
      <c r="F27" s="55"/>
      <c r="G27" s="56"/>
      <c r="H27" s="57" t="str">
        <f>IFERROR(INDEX(Settings!$O$5:$O$204,MATCH(team_member,Settings!$M$5:$M$204,0)),"")</f>
        <v/>
      </c>
      <c r="I27" s="58"/>
      <c r="J27" s="59"/>
      <c r="K27" s="60"/>
      <c r="L27" s="61"/>
      <c r="M27" s="62"/>
      <c r="N27" s="63"/>
      <c r="O27" s="64"/>
      <c r="P27" s="34"/>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row>
    <row r="28" spans="3:46" ht="20.25" customHeight="1">
      <c r="C28" s="53">
        <f t="shared" si="1"/>
        <v>24</v>
      </c>
      <c r="D28" s="54"/>
      <c r="E28" s="55"/>
      <c r="F28" s="55"/>
      <c r="G28" s="56"/>
      <c r="H28" s="57" t="str">
        <f>IFERROR(INDEX(Settings!$O$5:$O$204,MATCH(team_member,Settings!$M$5:$M$204,0)),"")</f>
        <v/>
      </c>
      <c r="I28" s="58"/>
      <c r="J28" s="59"/>
      <c r="K28" s="60"/>
      <c r="L28" s="61"/>
      <c r="M28" s="62"/>
      <c r="N28" s="63"/>
      <c r="O28" s="64"/>
      <c r="P28" s="34"/>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row>
    <row r="29" spans="3:46" ht="16">
      <c r="C29" s="53">
        <f t="shared" si="1"/>
        <v>25</v>
      </c>
      <c r="D29" s="65"/>
      <c r="E29" s="66"/>
      <c r="F29" s="66"/>
      <c r="G29" s="67"/>
      <c r="H29" s="57" t="str">
        <f>IFERROR(INDEX(Settings!$O$5:$O$204,MATCH(team_member,Settings!$M$5:$M$204,0)),"")</f>
        <v/>
      </c>
      <c r="I29" s="58"/>
      <c r="J29" s="68"/>
      <c r="K29" s="60"/>
      <c r="L29" s="69"/>
      <c r="M29" s="62"/>
      <c r="N29" s="63"/>
      <c r="O29" s="64"/>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row>
    <row r="30" spans="3:46">
      <c r="D30" s="35"/>
      <c r="E30" s="35"/>
      <c r="F30" s="35"/>
      <c r="G30" s="35"/>
      <c r="I30" s="35"/>
      <c r="J30" s="35"/>
      <c r="K30" s="35"/>
      <c r="L30" s="35"/>
      <c r="M30" s="35"/>
    </row>
  </sheetData>
  <dataConsolidate/>
  <mergeCells count="1">
    <mergeCell ref="N3:O3"/>
  </mergeCells>
  <conditionalFormatting sqref="D5:G29">
    <cfRule type="expression" dxfId="5" priority="30">
      <formula>OR(Type="T",Type="M")</formula>
    </cfRule>
  </conditionalFormatting>
  <conditionalFormatting sqref="Q3:AT4">
    <cfRule type="expression" dxfId="3" priority="33">
      <formula>Q$3=TODAY()</formula>
    </cfRule>
  </conditionalFormatting>
  <conditionalFormatting sqref="Q3:AT28">
    <cfRule type="expression" dxfId="2" priority="1">
      <formula>Q$3=TODAY()</formula>
    </cfRule>
  </conditionalFormatting>
  <conditionalFormatting sqref="Q4:AT4">
    <cfRule type="expression" dxfId="1" priority="36">
      <formula>Q$4="F"</formula>
    </cfRule>
  </conditionalFormatting>
  <conditionalFormatting sqref="Q5:AT29">
    <cfRule type="expression" dxfId="0" priority="22">
      <formula>AND(Q$3&gt;=$N5,Q$3&lt;=$O5)*1</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croll Bar 1">
              <controlPr defaultSize="0" autoPict="0">
                <anchor moveWithCells="1">
                  <from>
                    <xdr:col>16</xdr:col>
                    <xdr:colOff>0</xdr:colOff>
                    <xdr:row>1</xdr:row>
                    <xdr:rowOff>12700</xdr:rowOff>
                  </from>
                  <to>
                    <xdr:col>45</xdr:col>
                    <xdr:colOff>241300</xdr:colOff>
                    <xdr:row>2</xdr:row>
                    <xdr:rowOff>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expression" priority="27" id="{AE24EDCE-77AE-4533-B98E-25984E4316C9}">
            <xm:f>ISNA(MATCH(team_member,Settings!$M$5:$M$204,0))</xm:f>
            <x14:dxf>
              <font>
                <color rgb="FFFF0000"/>
              </font>
            </x14:dxf>
          </x14:cfRule>
          <xm:sqref>I5:L29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OFFSET(Settings!$M$5,,,COUNTA(Settings!$M$5:$M$204))</xm:f>
          </x14:formula1>
          <xm:sqref>I5:I29</xm:sqref>
        </x14:dataValidation>
        <x14:dataValidation type="list" allowBlank="1" showInputMessage="1" showErrorMessage="1" xr:uid="{736C86C7-CB21-6149-83B8-C2A35084F7F7}">
          <x14:formula1>
            <xm:f>OFFSET(Settings!$S$4,,,COUNTA(Settings!$S$4:$S$45))</xm:f>
          </x14:formula1>
          <xm:sqref>K5:K29</xm:sqref>
        </x14:dataValidation>
        <x14:dataValidation type="list" allowBlank="1" showInputMessage="1" showErrorMessage="1" xr:uid="{A9AD6FA5-B19A-5143-A569-2451423E8285}">
          <x14:formula1>
            <xm:f>OFFSET(Settings!$U$4,,,COUNTA(Settings!$U$4:$U$45))</xm:f>
          </x14:formula1>
          <xm:sqref>J5:J29</xm:sqref>
        </x14:dataValidation>
        <x14:dataValidation type="list" allowBlank="1" showInputMessage="1" showErrorMessage="1" xr:uid="{2C0079A7-D53F-E54E-A49D-F9B951D0BBF1}">
          <x14:formula1>
            <xm:f>OFFSET(Settings!$W$4,,,COUNTA(Settings!$W$4:$W$45))</xm:f>
          </x14:formula1>
          <xm:sqref>E5:E29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204"/>
  <sheetViews>
    <sheetView showGridLines="0" workbookViewId="0">
      <pane ySplit="1" topLeftCell="A2" activePane="bottomLeft" state="frozen"/>
      <selection pane="bottomLeft" activeCell="H1" sqref="H1"/>
    </sheetView>
  </sheetViews>
  <sheetFormatPr baseColWidth="10" defaultColWidth="8.83203125" defaultRowHeight="15"/>
  <cols>
    <col min="2" max="3" width="19.6640625" customWidth="1"/>
    <col min="5" max="5" width="18" customWidth="1"/>
    <col min="7" max="7" width="11.83203125" customWidth="1"/>
    <col min="9" max="9" width="20.5" customWidth="1"/>
    <col min="10" max="10" width="12.83203125" customWidth="1"/>
    <col min="11" max="11" width="9" customWidth="1"/>
    <col min="13" max="13" width="15.5" customWidth="1"/>
    <col min="14" max="14" width="20.33203125" customWidth="1"/>
    <col min="15" max="15" width="10" style="1" customWidth="1"/>
    <col min="17" max="17" width="17.5" customWidth="1"/>
    <col min="20" max="20" width="3.83203125" customWidth="1"/>
    <col min="21" max="21" width="12.33203125" customWidth="1"/>
    <col min="22" max="22" width="4.33203125" customWidth="1"/>
    <col min="23" max="23" width="12.33203125" customWidth="1"/>
  </cols>
  <sheetData>
    <row r="1" spans="2:23" s="21" customFormat="1" ht="47.25" customHeight="1">
      <c r="B1" s="22"/>
      <c r="C1" s="36" t="s">
        <v>49</v>
      </c>
      <c r="D1" s="23"/>
      <c r="F1" s="36"/>
      <c r="L1" s="24"/>
      <c r="N1" s="25"/>
      <c r="O1" s="26"/>
      <c r="P1" s="27"/>
      <c r="Q1" s="27"/>
      <c r="R1" s="27"/>
      <c r="S1" s="27"/>
    </row>
    <row r="2" spans="2:23" ht="16" thickBot="1"/>
    <row r="3" spans="2:23" ht="16" thickBot="1">
      <c r="B3" s="71" t="s">
        <v>2</v>
      </c>
      <c r="C3" s="71"/>
      <c r="D3" s="2"/>
      <c r="E3" s="4" t="s">
        <v>7</v>
      </c>
      <c r="G3" s="14" t="s">
        <v>8</v>
      </c>
      <c r="I3" s="71" t="s">
        <v>9</v>
      </c>
      <c r="J3" s="71"/>
      <c r="K3" s="71"/>
      <c r="M3" s="72" t="s">
        <v>12</v>
      </c>
      <c r="N3" s="72"/>
      <c r="O3" s="72"/>
      <c r="Q3" s="4" t="s">
        <v>40</v>
      </c>
      <c r="S3" s="40" t="s">
        <v>56</v>
      </c>
      <c r="U3" s="40" t="s">
        <v>65</v>
      </c>
      <c r="W3" s="40" t="s">
        <v>69</v>
      </c>
    </row>
    <row r="4" spans="2:23" ht="16" thickBot="1">
      <c r="B4" s="11" t="s">
        <v>3</v>
      </c>
      <c r="C4" s="19"/>
      <c r="E4" s="3">
        <v>45651</v>
      </c>
      <c r="G4" s="15">
        <v>29</v>
      </c>
      <c r="I4" s="5" t="s">
        <v>0</v>
      </c>
      <c r="J4" s="5" t="s">
        <v>10</v>
      </c>
      <c r="K4" s="8" t="s">
        <v>11</v>
      </c>
      <c r="M4" s="5" t="s">
        <v>13</v>
      </c>
      <c r="N4" s="5" t="s">
        <v>0</v>
      </c>
      <c r="O4" s="8" t="s">
        <v>10</v>
      </c>
      <c r="Q4" s="16" t="s">
        <v>41</v>
      </c>
      <c r="S4" s="41" t="s">
        <v>57</v>
      </c>
      <c r="U4" s="7" t="s">
        <v>66</v>
      </c>
      <c r="W4" s="7" t="s">
        <v>70</v>
      </c>
    </row>
    <row r="5" spans="2:23" ht="16" thickBot="1">
      <c r="B5" s="11" t="s">
        <v>4</v>
      </c>
      <c r="C5" s="19" t="s">
        <v>46</v>
      </c>
      <c r="E5" s="3">
        <v>45477</v>
      </c>
      <c r="I5" s="6" t="s">
        <v>16</v>
      </c>
      <c r="J5" s="7" t="s">
        <v>36</v>
      </c>
      <c r="K5" s="9">
        <f>IF(I5&lt;&gt;"",COUNTIF($N$5:$N$204,I5),"")</f>
        <v>1</v>
      </c>
      <c r="M5" s="7" t="s">
        <v>29</v>
      </c>
      <c r="N5" s="7" t="s">
        <v>16</v>
      </c>
      <c r="O5" s="9" t="str">
        <f>IFERROR(INDEX($J$5:$J$23,MATCH(N5,$I$5:$I$23,0)),"")</f>
        <v>Dev</v>
      </c>
      <c r="Q5" s="17" t="s">
        <v>42</v>
      </c>
      <c r="S5" s="41" t="s">
        <v>58</v>
      </c>
      <c r="U5" s="7" t="s">
        <v>67</v>
      </c>
      <c r="W5" s="7" t="s">
        <v>71</v>
      </c>
    </row>
    <row r="6" spans="2:23" ht="16" thickBot="1">
      <c r="B6" s="11" t="s">
        <v>5</v>
      </c>
      <c r="C6" s="20">
        <v>45348</v>
      </c>
      <c r="E6" s="3"/>
      <c r="I6" s="6" t="s">
        <v>19</v>
      </c>
      <c r="J6" s="7" t="s">
        <v>19</v>
      </c>
      <c r="K6" s="9">
        <f t="shared" ref="K6:K23" si="0">IF(I6&lt;&gt;"",COUNTIF($N$5:$N$204,I6),"")</f>
        <v>1</v>
      </c>
      <c r="M6" s="7" t="s">
        <v>30</v>
      </c>
      <c r="N6" s="7" t="s">
        <v>19</v>
      </c>
      <c r="O6" s="9" t="str">
        <f t="shared" ref="O6:O69" si="1">IFERROR(INDEX($J$5:$J$23,MATCH(N6,$I$5:$I$23,0)),"")</f>
        <v>Marketing</v>
      </c>
      <c r="Q6" s="17" t="s">
        <v>43</v>
      </c>
      <c r="S6" s="41" t="s">
        <v>59</v>
      </c>
      <c r="U6" s="7" t="s">
        <v>68</v>
      </c>
      <c r="W6" s="7" t="s">
        <v>72</v>
      </c>
    </row>
    <row r="7" spans="2:23" ht="16" thickBot="1">
      <c r="B7" s="11" t="s">
        <v>6</v>
      </c>
      <c r="C7" s="19"/>
      <c r="E7" s="3"/>
      <c r="I7" s="6" t="s">
        <v>20</v>
      </c>
      <c r="J7" s="7" t="s">
        <v>20</v>
      </c>
      <c r="K7" s="9">
        <f t="shared" si="0"/>
        <v>1</v>
      </c>
      <c r="M7" s="7" t="s">
        <v>31</v>
      </c>
      <c r="N7" s="7" t="s">
        <v>15</v>
      </c>
      <c r="O7" s="9" t="str">
        <f t="shared" si="1"/>
        <v>Design</v>
      </c>
      <c r="Q7" s="17" t="s">
        <v>44</v>
      </c>
      <c r="S7" s="41" t="s">
        <v>60</v>
      </c>
      <c r="U7" s="7"/>
      <c r="W7" s="7" t="s">
        <v>73</v>
      </c>
    </row>
    <row r="8" spans="2:23" ht="18" thickBot="1">
      <c r="E8" s="3"/>
      <c r="I8" s="6" t="s">
        <v>15</v>
      </c>
      <c r="J8" s="7" t="s">
        <v>15</v>
      </c>
      <c r="K8" s="9">
        <f t="shared" si="0"/>
        <v>1</v>
      </c>
      <c r="M8" s="7" t="s">
        <v>32</v>
      </c>
      <c r="N8" s="7" t="s">
        <v>20</v>
      </c>
      <c r="O8" s="9" t="str">
        <f t="shared" si="1"/>
        <v>Security</v>
      </c>
      <c r="Q8" s="17" t="s">
        <v>45</v>
      </c>
      <c r="S8" s="41" t="s">
        <v>61</v>
      </c>
      <c r="U8" s="7"/>
      <c r="W8" s="7" t="s">
        <v>74</v>
      </c>
    </row>
    <row r="9" spans="2:23" ht="18" thickBot="1">
      <c r="E9" s="3"/>
      <c r="I9" s="6" t="s">
        <v>14</v>
      </c>
      <c r="J9" s="7" t="s">
        <v>14</v>
      </c>
      <c r="K9" s="9">
        <f t="shared" si="0"/>
        <v>0</v>
      </c>
      <c r="M9" s="7" t="s">
        <v>33</v>
      </c>
      <c r="N9" s="7" t="s">
        <v>18</v>
      </c>
      <c r="O9" s="9" t="str">
        <f t="shared" si="1"/>
        <v>PM</v>
      </c>
      <c r="Q9" s="17"/>
      <c r="S9" s="41" t="s">
        <v>62</v>
      </c>
      <c r="U9" s="7"/>
      <c r="W9" s="7"/>
    </row>
    <row r="10" spans="2:23" ht="16" thickBot="1">
      <c r="E10" s="3"/>
      <c r="I10" s="6" t="s">
        <v>18</v>
      </c>
      <c r="J10" s="7" t="s">
        <v>28</v>
      </c>
      <c r="K10" s="9">
        <f t="shared" si="0"/>
        <v>1</v>
      </c>
      <c r="M10" s="7" t="s">
        <v>34</v>
      </c>
      <c r="N10" s="7" t="s">
        <v>21</v>
      </c>
      <c r="O10" s="9" t="str">
        <f t="shared" si="1"/>
        <v>HR</v>
      </c>
      <c r="Q10" s="17"/>
      <c r="S10" s="41" t="s">
        <v>63</v>
      </c>
      <c r="U10" s="7"/>
      <c r="W10" s="7"/>
    </row>
    <row r="11" spans="2:23" ht="16" thickBot="1">
      <c r="E11" s="3"/>
      <c r="I11" s="6" t="s">
        <v>21</v>
      </c>
      <c r="J11" s="7" t="s">
        <v>21</v>
      </c>
      <c r="K11" s="9">
        <f t="shared" si="0"/>
        <v>1</v>
      </c>
      <c r="M11" s="7" t="s">
        <v>35</v>
      </c>
      <c r="N11" s="7" t="s">
        <v>24</v>
      </c>
      <c r="O11" s="9" t="str">
        <f t="shared" si="1"/>
        <v>Sales</v>
      </c>
      <c r="Q11" s="17"/>
      <c r="S11" s="41" t="s">
        <v>64</v>
      </c>
      <c r="U11" s="7"/>
      <c r="W11" s="7"/>
    </row>
    <row r="12" spans="2:23" ht="16" thickBot="1">
      <c r="E12" s="3"/>
      <c r="I12" s="6" t="s">
        <v>22</v>
      </c>
      <c r="J12" s="7" t="s">
        <v>22</v>
      </c>
      <c r="K12" s="9">
        <f t="shared" si="0"/>
        <v>0</v>
      </c>
      <c r="M12" s="7"/>
      <c r="N12" s="7"/>
      <c r="O12" s="9" t="str">
        <f t="shared" si="1"/>
        <v/>
      </c>
      <c r="Q12" s="17"/>
      <c r="S12" s="41"/>
      <c r="U12" s="7"/>
      <c r="W12" s="7"/>
    </row>
    <row r="13" spans="2:23" ht="16" thickBot="1">
      <c r="E13" s="3"/>
      <c r="I13" s="6" t="s">
        <v>17</v>
      </c>
      <c r="J13" s="7" t="s">
        <v>17</v>
      </c>
      <c r="K13" s="9">
        <f t="shared" si="0"/>
        <v>0</v>
      </c>
      <c r="M13" s="7"/>
      <c r="N13" s="7"/>
      <c r="O13" s="9" t="str">
        <f t="shared" si="1"/>
        <v/>
      </c>
      <c r="Q13" s="17"/>
      <c r="S13" s="41"/>
      <c r="U13" s="7"/>
      <c r="W13" s="7"/>
    </row>
    <row r="14" spans="2:23" ht="16" thickBot="1">
      <c r="E14" s="3"/>
      <c r="I14" s="6" t="s">
        <v>23</v>
      </c>
      <c r="J14" s="7" t="s">
        <v>23</v>
      </c>
      <c r="K14" s="9">
        <f t="shared" si="0"/>
        <v>0</v>
      </c>
      <c r="M14" s="7"/>
      <c r="N14" s="7"/>
      <c r="O14" s="9" t="str">
        <f t="shared" si="1"/>
        <v/>
      </c>
      <c r="Q14" s="18"/>
      <c r="S14" s="41"/>
      <c r="U14" s="7"/>
      <c r="W14" s="7"/>
    </row>
    <row r="15" spans="2:23" ht="16" thickBot="1">
      <c r="E15" s="3"/>
      <c r="I15" s="6" t="s">
        <v>24</v>
      </c>
      <c r="J15" s="7" t="s">
        <v>24</v>
      </c>
      <c r="K15" s="9">
        <f t="shared" si="0"/>
        <v>1</v>
      </c>
      <c r="M15" s="7"/>
      <c r="N15" s="7"/>
      <c r="O15" s="9" t="str">
        <f t="shared" si="1"/>
        <v/>
      </c>
      <c r="S15" s="41"/>
      <c r="U15" s="7"/>
      <c r="W15" s="7"/>
    </row>
    <row r="16" spans="2:23" ht="16" thickBot="1">
      <c r="E16" s="3"/>
      <c r="I16" s="6" t="s">
        <v>25</v>
      </c>
      <c r="J16" s="7" t="s">
        <v>37</v>
      </c>
      <c r="K16" s="9">
        <f t="shared" si="0"/>
        <v>0</v>
      </c>
      <c r="M16" s="7"/>
      <c r="N16" s="7"/>
      <c r="O16" s="9" t="str">
        <f t="shared" si="1"/>
        <v/>
      </c>
      <c r="S16" s="41"/>
      <c r="U16" s="7"/>
      <c r="W16" s="7"/>
    </row>
    <row r="17" spans="2:23" ht="16" thickBot="1">
      <c r="B17" s="12" t="s">
        <v>39</v>
      </c>
      <c r="C17" s="13">
        <f ca="1">TODAY()</f>
        <v>45401</v>
      </c>
      <c r="E17" s="3"/>
      <c r="I17" s="6" t="s">
        <v>26</v>
      </c>
      <c r="J17" s="7" t="s">
        <v>26</v>
      </c>
      <c r="K17" s="9">
        <f t="shared" si="0"/>
        <v>0</v>
      </c>
      <c r="M17" s="7"/>
      <c r="N17" s="7"/>
      <c r="O17" s="9" t="str">
        <f t="shared" si="1"/>
        <v/>
      </c>
      <c r="S17" s="41"/>
      <c r="U17" s="7"/>
      <c r="W17" s="7"/>
    </row>
    <row r="18" spans="2:23" ht="16" thickBot="1">
      <c r="E18" s="3"/>
      <c r="I18" s="6" t="s">
        <v>27</v>
      </c>
      <c r="J18" s="7" t="s">
        <v>27</v>
      </c>
      <c r="K18" s="9">
        <f t="shared" si="0"/>
        <v>0</v>
      </c>
      <c r="M18" s="7"/>
      <c r="N18" s="7"/>
      <c r="O18" s="9" t="str">
        <f t="shared" si="1"/>
        <v/>
      </c>
      <c r="S18" s="41"/>
      <c r="U18" s="7"/>
      <c r="W18" s="7"/>
    </row>
    <row r="19" spans="2:23" ht="16" thickBot="1">
      <c r="E19" s="3"/>
      <c r="I19" s="7"/>
      <c r="J19" s="7"/>
      <c r="K19" s="9" t="str">
        <f t="shared" si="0"/>
        <v/>
      </c>
      <c r="M19" s="7"/>
      <c r="N19" s="7"/>
      <c r="O19" s="9" t="str">
        <f t="shared" si="1"/>
        <v/>
      </c>
      <c r="S19" s="41"/>
      <c r="U19" s="7"/>
      <c r="W19" s="7"/>
    </row>
    <row r="20" spans="2:23" ht="16" thickBot="1">
      <c r="E20" s="3"/>
      <c r="I20" s="7"/>
      <c r="J20" s="7"/>
      <c r="K20" s="9" t="str">
        <f t="shared" si="0"/>
        <v/>
      </c>
      <c r="M20" s="7"/>
      <c r="N20" s="7"/>
      <c r="O20" s="9" t="str">
        <f t="shared" si="1"/>
        <v/>
      </c>
      <c r="S20" s="41"/>
      <c r="U20" s="7"/>
      <c r="W20" s="7"/>
    </row>
    <row r="21" spans="2:23" ht="16" thickBot="1">
      <c r="E21" s="3"/>
      <c r="I21" s="7"/>
      <c r="J21" s="7"/>
      <c r="K21" s="9" t="str">
        <f t="shared" si="0"/>
        <v/>
      </c>
      <c r="M21" s="7"/>
      <c r="N21" s="7"/>
      <c r="O21" s="9" t="str">
        <f t="shared" si="1"/>
        <v/>
      </c>
      <c r="S21" s="41"/>
      <c r="U21" s="7"/>
      <c r="W21" s="7"/>
    </row>
    <row r="22" spans="2:23" ht="16" thickBot="1">
      <c r="E22" s="3"/>
      <c r="I22" s="7"/>
      <c r="J22" s="7"/>
      <c r="K22" s="9" t="str">
        <f t="shared" si="0"/>
        <v/>
      </c>
      <c r="M22" s="7"/>
      <c r="N22" s="7"/>
      <c r="O22" s="9" t="str">
        <f t="shared" si="1"/>
        <v/>
      </c>
      <c r="S22" s="41"/>
      <c r="U22" s="7"/>
      <c r="W22" s="7"/>
    </row>
    <row r="23" spans="2:23" ht="16" thickBot="1">
      <c r="E23" s="3"/>
      <c r="I23" s="7"/>
      <c r="J23" s="7"/>
      <c r="K23" s="9" t="str">
        <f t="shared" si="0"/>
        <v/>
      </c>
      <c r="M23" s="7"/>
      <c r="N23" s="7"/>
      <c r="O23" s="9" t="str">
        <f t="shared" si="1"/>
        <v/>
      </c>
      <c r="S23" s="41"/>
      <c r="U23" s="7"/>
      <c r="W23" s="7"/>
    </row>
    <row r="24" spans="2:23" ht="16" thickBot="1">
      <c r="E24" s="3"/>
      <c r="M24" s="7"/>
      <c r="N24" s="7"/>
      <c r="O24" s="9" t="str">
        <f t="shared" si="1"/>
        <v/>
      </c>
      <c r="S24" s="41"/>
      <c r="U24" s="7"/>
      <c r="W24" s="7"/>
    </row>
    <row r="25" spans="2:23" ht="16" thickBot="1">
      <c r="E25" s="3"/>
      <c r="M25" s="7"/>
      <c r="N25" s="7"/>
      <c r="O25" s="9" t="str">
        <f t="shared" si="1"/>
        <v/>
      </c>
      <c r="S25" s="41"/>
      <c r="U25" s="7"/>
      <c r="W25" s="7"/>
    </row>
    <row r="26" spans="2:23" ht="16" thickBot="1">
      <c r="E26" s="3"/>
      <c r="M26" s="7"/>
      <c r="N26" s="7"/>
      <c r="O26" s="9" t="str">
        <f t="shared" si="1"/>
        <v/>
      </c>
      <c r="S26" s="41"/>
      <c r="U26" s="7"/>
      <c r="W26" s="7"/>
    </row>
    <row r="27" spans="2:23" ht="16" thickBot="1">
      <c r="E27" s="3"/>
      <c r="M27" s="7"/>
      <c r="N27" s="7"/>
      <c r="O27" s="9" t="str">
        <f t="shared" si="1"/>
        <v/>
      </c>
      <c r="S27" s="41"/>
      <c r="U27" s="7"/>
      <c r="W27" s="7"/>
    </row>
    <row r="28" spans="2:23" ht="16" thickBot="1">
      <c r="E28" s="3"/>
      <c r="M28" s="7"/>
      <c r="N28" s="7"/>
      <c r="O28" s="9" t="str">
        <f t="shared" si="1"/>
        <v/>
      </c>
      <c r="S28" s="41"/>
      <c r="U28" s="7"/>
      <c r="W28" s="7"/>
    </row>
    <row r="29" spans="2:23" ht="16" thickBot="1">
      <c r="E29" s="3"/>
      <c r="M29" s="7"/>
      <c r="N29" s="7"/>
      <c r="O29" s="9" t="str">
        <f t="shared" si="1"/>
        <v/>
      </c>
      <c r="S29" s="41"/>
      <c r="U29" s="7"/>
      <c r="W29" s="7"/>
    </row>
    <row r="30" spans="2:23" ht="16" thickBot="1">
      <c r="E30" s="3"/>
      <c r="M30" s="7"/>
      <c r="N30" s="7"/>
      <c r="O30" s="9" t="str">
        <f t="shared" si="1"/>
        <v/>
      </c>
      <c r="S30" s="41"/>
      <c r="U30" s="7"/>
      <c r="W30" s="7"/>
    </row>
    <row r="31" spans="2:23" ht="16" thickBot="1">
      <c r="E31" s="3"/>
      <c r="M31" s="7"/>
      <c r="N31" s="7"/>
      <c r="O31" s="9" t="str">
        <f t="shared" si="1"/>
        <v/>
      </c>
      <c r="S31" s="41"/>
      <c r="U31" s="7"/>
      <c r="W31" s="7"/>
    </row>
    <row r="32" spans="2:23" ht="16" thickBot="1">
      <c r="E32" s="3"/>
      <c r="M32" s="7"/>
      <c r="N32" s="7"/>
      <c r="O32" s="9" t="str">
        <f t="shared" si="1"/>
        <v/>
      </c>
      <c r="S32" s="41"/>
      <c r="U32" s="7"/>
      <c r="W32" s="7"/>
    </row>
    <row r="33" spans="5:23" ht="16" thickBot="1">
      <c r="E33" s="3"/>
      <c r="M33" s="7"/>
      <c r="N33" s="7"/>
      <c r="O33" s="9" t="str">
        <f t="shared" si="1"/>
        <v/>
      </c>
      <c r="S33" s="41"/>
      <c r="U33" s="7"/>
      <c r="W33" s="7"/>
    </row>
    <row r="34" spans="5:23" ht="16" thickBot="1">
      <c r="E34" s="3"/>
      <c r="M34" s="7"/>
      <c r="N34" s="7"/>
      <c r="O34" s="9" t="str">
        <f t="shared" si="1"/>
        <v/>
      </c>
      <c r="S34" s="41"/>
      <c r="U34" s="7"/>
      <c r="W34" s="7"/>
    </row>
    <row r="35" spans="5:23" ht="16" thickBot="1">
      <c r="E35" s="3"/>
      <c r="M35" s="7"/>
      <c r="N35" s="7"/>
      <c r="O35" s="9" t="str">
        <f t="shared" si="1"/>
        <v/>
      </c>
      <c r="S35" s="41"/>
      <c r="U35" s="7"/>
      <c r="W35" s="7"/>
    </row>
    <row r="36" spans="5:23" ht="16" thickBot="1">
      <c r="E36" s="3"/>
      <c r="M36" s="7"/>
      <c r="N36" s="7"/>
      <c r="O36" s="9" t="str">
        <f t="shared" si="1"/>
        <v/>
      </c>
      <c r="S36" s="41"/>
      <c r="U36" s="7"/>
      <c r="W36" s="7"/>
    </row>
    <row r="37" spans="5:23" ht="16" thickBot="1">
      <c r="E37" s="3"/>
      <c r="M37" s="7"/>
      <c r="N37" s="7"/>
      <c r="O37" s="9" t="str">
        <f t="shared" si="1"/>
        <v/>
      </c>
      <c r="S37" s="41"/>
      <c r="U37" s="7"/>
      <c r="W37" s="7"/>
    </row>
    <row r="38" spans="5:23" ht="16" thickBot="1">
      <c r="E38" s="3"/>
      <c r="M38" s="7"/>
      <c r="N38" s="7"/>
      <c r="O38" s="9" t="str">
        <f t="shared" si="1"/>
        <v/>
      </c>
      <c r="S38" s="41"/>
      <c r="U38" s="7"/>
      <c r="W38" s="7"/>
    </row>
    <row r="39" spans="5:23" ht="16" thickBot="1">
      <c r="E39" s="3"/>
      <c r="M39" s="7"/>
      <c r="N39" s="7"/>
      <c r="O39" s="9" t="str">
        <f t="shared" si="1"/>
        <v/>
      </c>
      <c r="S39" s="41"/>
      <c r="U39" s="7"/>
      <c r="W39" s="7"/>
    </row>
    <row r="40" spans="5:23" ht="16" thickBot="1">
      <c r="E40" s="3"/>
      <c r="M40" s="7"/>
      <c r="N40" s="7"/>
      <c r="O40" s="9" t="str">
        <f t="shared" si="1"/>
        <v/>
      </c>
      <c r="S40" s="41"/>
      <c r="U40" s="7"/>
      <c r="W40" s="7"/>
    </row>
    <row r="41" spans="5:23" ht="16" thickBot="1">
      <c r="M41" s="7"/>
      <c r="N41" s="7"/>
      <c r="O41" s="9" t="str">
        <f t="shared" si="1"/>
        <v/>
      </c>
      <c r="S41" s="41"/>
      <c r="U41" s="7"/>
      <c r="W41" s="7"/>
    </row>
    <row r="42" spans="5:23" ht="16" thickBot="1">
      <c r="M42" s="7"/>
      <c r="N42" s="7"/>
      <c r="O42" s="9" t="str">
        <f t="shared" si="1"/>
        <v/>
      </c>
      <c r="S42" s="41"/>
      <c r="U42" s="7"/>
      <c r="W42" s="7"/>
    </row>
    <row r="43" spans="5:23" ht="16" thickBot="1">
      <c r="M43" s="7"/>
      <c r="N43" s="7"/>
      <c r="O43" s="9" t="str">
        <f t="shared" si="1"/>
        <v/>
      </c>
      <c r="S43" s="41"/>
      <c r="U43" s="7"/>
      <c r="W43" s="7"/>
    </row>
    <row r="44" spans="5:23" ht="16" thickBot="1">
      <c r="M44" s="7"/>
      <c r="N44" s="7"/>
      <c r="O44" s="9" t="str">
        <f t="shared" si="1"/>
        <v/>
      </c>
      <c r="S44" s="41"/>
      <c r="U44" s="7"/>
      <c r="W44" s="7"/>
    </row>
    <row r="45" spans="5:23" ht="16" thickBot="1">
      <c r="M45" s="7"/>
      <c r="N45" s="7"/>
      <c r="O45" s="9" t="str">
        <f t="shared" si="1"/>
        <v/>
      </c>
      <c r="S45" s="41"/>
      <c r="U45" s="7"/>
      <c r="W45" s="7"/>
    </row>
    <row r="46" spans="5:23">
      <c r="M46" s="7"/>
      <c r="N46" s="7"/>
      <c r="O46" s="9" t="str">
        <f t="shared" si="1"/>
        <v/>
      </c>
    </row>
    <row r="47" spans="5:23">
      <c r="M47" s="7"/>
      <c r="N47" s="7"/>
      <c r="O47" s="9" t="str">
        <f t="shared" si="1"/>
        <v/>
      </c>
    </row>
    <row r="48" spans="5:23">
      <c r="M48" s="7"/>
      <c r="N48" s="7"/>
      <c r="O48" s="9" t="str">
        <f t="shared" si="1"/>
        <v/>
      </c>
    </row>
    <row r="49" spans="13:15">
      <c r="M49" s="7"/>
      <c r="N49" s="7"/>
      <c r="O49" s="9" t="str">
        <f t="shared" si="1"/>
        <v/>
      </c>
    </row>
    <row r="50" spans="13:15">
      <c r="M50" s="7"/>
      <c r="N50" s="7"/>
      <c r="O50" s="9" t="str">
        <f t="shared" si="1"/>
        <v/>
      </c>
    </row>
    <row r="51" spans="13:15">
      <c r="M51" s="7"/>
      <c r="N51" s="7"/>
      <c r="O51" s="9" t="str">
        <f t="shared" si="1"/>
        <v/>
      </c>
    </row>
    <row r="52" spans="13:15">
      <c r="M52" s="7"/>
      <c r="N52" s="7"/>
      <c r="O52" s="9" t="str">
        <f t="shared" si="1"/>
        <v/>
      </c>
    </row>
    <row r="53" spans="13:15">
      <c r="M53" s="7"/>
      <c r="N53" s="7"/>
      <c r="O53" s="9" t="str">
        <f t="shared" si="1"/>
        <v/>
      </c>
    </row>
    <row r="54" spans="13:15">
      <c r="M54" s="7"/>
      <c r="N54" s="7"/>
      <c r="O54" s="9" t="str">
        <f t="shared" si="1"/>
        <v/>
      </c>
    </row>
    <row r="55" spans="13:15">
      <c r="M55" s="7"/>
      <c r="N55" s="7"/>
      <c r="O55" s="9" t="str">
        <f t="shared" si="1"/>
        <v/>
      </c>
    </row>
    <row r="56" spans="13:15">
      <c r="M56" s="7"/>
      <c r="N56" s="7"/>
      <c r="O56" s="9" t="str">
        <f t="shared" si="1"/>
        <v/>
      </c>
    </row>
    <row r="57" spans="13:15">
      <c r="M57" s="7"/>
      <c r="N57" s="7"/>
      <c r="O57" s="9" t="str">
        <f t="shared" si="1"/>
        <v/>
      </c>
    </row>
    <row r="58" spans="13:15">
      <c r="M58" s="7"/>
      <c r="N58" s="7"/>
      <c r="O58" s="9" t="str">
        <f t="shared" si="1"/>
        <v/>
      </c>
    </row>
    <row r="59" spans="13:15">
      <c r="M59" s="7"/>
      <c r="N59" s="7"/>
      <c r="O59" s="9" t="str">
        <f t="shared" si="1"/>
        <v/>
      </c>
    </row>
    <row r="60" spans="13:15">
      <c r="M60" s="7"/>
      <c r="N60" s="7"/>
      <c r="O60" s="9" t="str">
        <f t="shared" si="1"/>
        <v/>
      </c>
    </row>
    <row r="61" spans="13:15">
      <c r="M61" s="7"/>
      <c r="N61" s="7"/>
      <c r="O61" s="9" t="str">
        <f t="shared" si="1"/>
        <v/>
      </c>
    </row>
    <row r="62" spans="13:15">
      <c r="M62" s="7"/>
      <c r="N62" s="7"/>
      <c r="O62" s="9" t="str">
        <f t="shared" si="1"/>
        <v/>
      </c>
    </row>
    <row r="63" spans="13:15">
      <c r="M63" s="7"/>
      <c r="N63" s="7"/>
      <c r="O63" s="9" t="str">
        <f t="shared" si="1"/>
        <v/>
      </c>
    </row>
    <row r="64" spans="13:15">
      <c r="M64" s="7"/>
      <c r="N64" s="7"/>
      <c r="O64" s="9" t="str">
        <f t="shared" si="1"/>
        <v/>
      </c>
    </row>
    <row r="65" spans="13:15">
      <c r="M65" s="7"/>
      <c r="N65" s="7"/>
      <c r="O65" s="9" t="str">
        <f t="shared" si="1"/>
        <v/>
      </c>
    </row>
    <row r="66" spans="13:15">
      <c r="M66" s="7"/>
      <c r="N66" s="7"/>
      <c r="O66" s="9" t="str">
        <f t="shared" si="1"/>
        <v/>
      </c>
    </row>
    <row r="67" spans="13:15">
      <c r="M67" s="7"/>
      <c r="N67" s="7"/>
      <c r="O67" s="9" t="str">
        <f t="shared" si="1"/>
        <v/>
      </c>
    </row>
    <row r="68" spans="13:15">
      <c r="M68" s="7"/>
      <c r="N68" s="7"/>
      <c r="O68" s="9" t="str">
        <f t="shared" si="1"/>
        <v/>
      </c>
    </row>
    <row r="69" spans="13:15">
      <c r="M69" s="7"/>
      <c r="N69" s="7"/>
      <c r="O69" s="9" t="str">
        <f t="shared" si="1"/>
        <v/>
      </c>
    </row>
    <row r="70" spans="13:15">
      <c r="M70" s="7"/>
      <c r="N70" s="7"/>
      <c r="O70" s="9" t="str">
        <f t="shared" ref="O70:O133" si="2">IFERROR(INDEX($J$5:$J$23,MATCH(N70,$I$5:$I$23,0)),"")</f>
        <v/>
      </c>
    </row>
    <row r="71" spans="13:15">
      <c r="M71" s="7"/>
      <c r="N71" s="7"/>
      <c r="O71" s="9" t="str">
        <f t="shared" si="2"/>
        <v/>
      </c>
    </row>
    <row r="72" spans="13:15">
      <c r="M72" s="7"/>
      <c r="N72" s="7"/>
      <c r="O72" s="9" t="str">
        <f t="shared" si="2"/>
        <v/>
      </c>
    </row>
    <row r="73" spans="13:15">
      <c r="M73" s="7"/>
      <c r="N73" s="7"/>
      <c r="O73" s="9" t="str">
        <f t="shared" si="2"/>
        <v/>
      </c>
    </row>
    <row r="74" spans="13:15">
      <c r="M74" s="7"/>
      <c r="N74" s="7"/>
      <c r="O74" s="9" t="str">
        <f t="shared" si="2"/>
        <v/>
      </c>
    </row>
    <row r="75" spans="13:15">
      <c r="M75" s="7"/>
      <c r="N75" s="7"/>
      <c r="O75" s="9" t="str">
        <f t="shared" si="2"/>
        <v/>
      </c>
    </row>
    <row r="76" spans="13:15">
      <c r="M76" s="7"/>
      <c r="N76" s="7"/>
      <c r="O76" s="9" t="str">
        <f t="shared" si="2"/>
        <v/>
      </c>
    </row>
    <row r="77" spans="13:15">
      <c r="M77" s="7"/>
      <c r="N77" s="7"/>
      <c r="O77" s="9" t="str">
        <f t="shared" si="2"/>
        <v/>
      </c>
    </row>
    <row r="78" spans="13:15">
      <c r="M78" s="7"/>
      <c r="N78" s="7"/>
      <c r="O78" s="9" t="str">
        <f t="shared" si="2"/>
        <v/>
      </c>
    </row>
    <row r="79" spans="13:15">
      <c r="M79" s="7"/>
      <c r="N79" s="7"/>
      <c r="O79" s="9" t="str">
        <f t="shared" si="2"/>
        <v/>
      </c>
    </row>
    <row r="80" spans="13:15">
      <c r="M80" s="7"/>
      <c r="N80" s="7"/>
      <c r="O80" s="9" t="str">
        <f t="shared" si="2"/>
        <v/>
      </c>
    </row>
    <row r="81" spans="13:15">
      <c r="M81" s="7"/>
      <c r="N81" s="7"/>
      <c r="O81" s="9" t="str">
        <f t="shared" si="2"/>
        <v/>
      </c>
    </row>
    <row r="82" spans="13:15">
      <c r="M82" s="7"/>
      <c r="N82" s="7"/>
      <c r="O82" s="9" t="str">
        <f t="shared" si="2"/>
        <v/>
      </c>
    </row>
    <row r="83" spans="13:15">
      <c r="M83" s="7"/>
      <c r="N83" s="7"/>
      <c r="O83" s="9" t="str">
        <f t="shared" si="2"/>
        <v/>
      </c>
    </row>
    <row r="84" spans="13:15">
      <c r="M84" s="7"/>
      <c r="N84" s="7"/>
      <c r="O84" s="9" t="str">
        <f t="shared" si="2"/>
        <v/>
      </c>
    </row>
    <row r="85" spans="13:15">
      <c r="M85" s="7"/>
      <c r="N85" s="7"/>
      <c r="O85" s="9" t="str">
        <f t="shared" si="2"/>
        <v/>
      </c>
    </row>
    <row r="86" spans="13:15">
      <c r="M86" s="7"/>
      <c r="N86" s="7"/>
      <c r="O86" s="9" t="str">
        <f t="shared" si="2"/>
        <v/>
      </c>
    </row>
    <row r="87" spans="13:15">
      <c r="M87" s="7"/>
      <c r="N87" s="7"/>
      <c r="O87" s="9" t="str">
        <f t="shared" si="2"/>
        <v/>
      </c>
    </row>
    <row r="88" spans="13:15">
      <c r="M88" s="7"/>
      <c r="N88" s="7"/>
      <c r="O88" s="9" t="str">
        <f t="shared" si="2"/>
        <v/>
      </c>
    </row>
    <row r="89" spans="13:15">
      <c r="M89" s="7"/>
      <c r="N89" s="7"/>
      <c r="O89" s="9" t="str">
        <f t="shared" si="2"/>
        <v/>
      </c>
    </row>
    <row r="90" spans="13:15">
      <c r="M90" s="7"/>
      <c r="N90" s="7"/>
      <c r="O90" s="9" t="str">
        <f t="shared" si="2"/>
        <v/>
      </c>
    </row>
    <row r="91" spans="13:15">
      <c r="M91" s="7"/>
      <c r="N91" s="7"/>
      <c r="O91" s="9" t="str">
        <f t="shared" si="2"/>
        <v/>
      </c>
    </row>
    <row r="92" spans="13:15">
      <c r="M92" s="7"/>
      <c r="N92" s="7"/>
      <c r="O92" s="9" t="str">
        <f t="shared" si="2"/>
        <v/>
      </c>
    </row>
    <row r="93" spans="13:15">
      <c r="M93" s="7"/>
      <c r="N93" s="7"/>
      <c r="O93" s="9" t="str">
        <f t="shared" si="2"/>
        <v/>
      </c>
    </row>
    <row r="94" spans="13:15">
      <c r="M94" s="7"/>
      <c r="N94" s="7"/>
      <c r="O94" s="9" t="str">
        <f t="shared" si="2"/>
        <v/>
      </c>
    </row>
    <row r="95" spans="13:15">
      <c r="M95" s="7"/>
      <c r="N95" s="7"/>
      <c r="O95" s="9" t="str">
        <f t="shared" si="2"/>
        <v/>
      </c>
    </row>
    <row r="96" spans="13:15">
      <c r="M96" s="7"/>
      <c r="N96" s="7"/>
      <c r="O96" s="9" t="str">
        <f t="shared" si="2"/>
        <v/>
      </c>
    </row>
    <row r="97" spans="13:15">
      <c r="M97" s="7"/>
      <c r="N97" s="7"/>
      <c r="O97" s="9" t="str">
        <f t="shared" si="2"/>
        <v/>
      </c>
    </row>
    <row r="98" spans="13:15">
      <c r="M98" s="7"/>
      <c r="N98" s="7"/>
      <c r="O98" s="9" t="str">
        <f t="shared" si="2"/>
        <v/>
      </c>
    </row>
    <row r="99" spans="13:15">
      <c r="M99" s="7"/>
      <c r="N99" s="7"/>
      <c r="O99" s="9" t="str">
        <f t="shared" si="2"/>
        <v/>
      </c>
    </row>
    <row r="100" spans="13:15">
      <c r="M100" s="7"/>
      <c r="N100" s="7"/>
      <c r="O100" s="9" t="str">
        <f t="shared" si="2"/>
        <v/>
      </c>
    </row>
    <row r="101" spans="13:15">
      <c r="M101" s="7"/>
      <c r="N101" s="7"/>
      <c r="O101" s="9" t="str">
        <f t="shared" si="2"/>
        <v/>
      </c>
    </row>
    <row r="102" spans="13:15">
      <c r="M102" s="7"/>
      <c r="N102" s="7"/>
      <c r="O102" s="9" t="str">
        <f t="shared" si="2"/>
        <v/>
      </c>
    </row>
    <row r="103" spans="13:15">
      <c r="M103" s="7"/>
      <c r="N103" s="7"/>
      <c r="O103" s="9" t="str">
        <f t="shared" si="2"/>
        <v/>
      </c>
    </row>
    <row r="104" spans="13:15">
      <c r="M104" s="7"/>
      <c r="N104" s="7"/>
      <c r="O104" s="9" t="str">
        <f t="shared" si="2"/>
        <v/>
      </c>
    </row>
    <row r="105" spans="13:15">
      <c r="M105" s="7"/>
      <c r="N105" s="7"/>
      <c r="O105" s="9" t="str">
        <f t="shared" si="2"/>
        <v/>
      </c>
    </row>
    <row r="106" spans="13:15">
      <c r="M106" s="7"/>
      <c r="N106" s="7"/>
      <c r="O106" s="9" t="str">
        <f t="shared" si="2"/>
        <v/>
      </c>
    </row>
    <row r="107" spans="13:15">
      <c r="M107" s="7"/>
      <c r="N107" s="7"/>
      <c r="O107" s="9" t="str">
        <f t="shared" si="2"/>
        <v/>
      </c>
    </row>
    <row r="108" spans="13:15">
      <c r="M108" s="7"/>
      <c r="N108" s="7"/>
      <c r="O108" s="9" t="str">
        <f t="shared" si="2"/>
        <v/>
      </c>
    </row>
    <row r="109" spans="13:15">
      <c r="M109" s="7"/>
      <c r="N109" s="7"/>
      <c r="O109" s="9" t="str">
        <f t="shared" si="2"/>
        <v/>
      </c>
    </row>
    <row r="110" spans="13:15">
      <c r="M110" s="7"/>
      <c r="N110" s="7"/>
      <c r="O110" s="9" t="str">
        <f t="shared" si="2"/>
        <v/>
      </c>
    </row>
    <row r="111" spans="13:15">
      <c r="M111" s="7"/>
      <c r="N111" s="7"/>
      <c r="O111" s="9" t="str">
        <f t="shared" si="2"/>
        <v/>
      </c>
    </row>
    <row r="112" spans="13:15">
      <c r="M112" s="7"/>
      <c r="N112" s="7"/>
      <c r="O112" s="9" t="str">
        <f t="shared" si="2"/>
        <v/>
      </c>
    </row>
    <row r="113" spans="13:15">
      <c r="M113" s="7"/>
      <c r="N113" s="7"/>
      <c r="O113" s="9" t="str">
        <f t="shared" si="2"/>
        <v/>
      </c>
    </row>
    <row r="114" spans="13:15">
      <c r="M114" s="7"/>
      <c r="N114" s="7"/>
      <c r="O114" s="9" t="str">
        <f t="shared" si="2"/>
        <v/>
      </c>
    </row>
    <row r="115" spans="13:15">
      <c r="M115" s="7"/>
      <c r="N115" s="7"/>
      <c r="O115" s="9" t="str">
        <f t="shared" si="2"/>
        <v/>
      </c>
    </row>
    <row r="116" spans="13:15">
      <c r="M116" s="7"/>
      <c r="N116" s="7"/>
      <c r="O116" s="9" t="str">
        <f t="shared" si="2"/>
        <v/>
      </c>
    </row>
    <row r="117" spans="13:15">
      <c r="M117" s="7"/>
      <c r="N117" s="7"/>
      <c r="O117" s="9" t="str">
        <f t="shared" si="2"/>
        <v/>
      </c>
    </row>
    <row r="118" spans="13:15">
      <c r="M118" s="7"/>
      <c r="N118" s="7"/>
      <c r="O118" s="9" t="str">
        <f t="shared" si="2"/>
        <v/>
      </c>
    </row>
    <row r="119" spans="13:15">
      <c r="M119" s="7"/>
      <c r="N119" s="7"/>
      <c r="O119" s="9" t="str">
        <f t="shared" si="2"/>
        <v/>
      </c>
    </row>
    <row r="120" spans="13:15">
      <c r="M120" s="7"/>
      <c r="N120" s="7"/>
      <c r="O120" s="9" t="str">
        <f t="shared" si="2"/>
        <v/>
      </c>
    </row>
    <row r="121" spans="13:15">
      <c r="M121" s="7"/>
      <c r="N121" s="7"/>
      <c r="O121" s="9" t="str">
        <f t="shared" si="2"/>
        <v/>
      </c>
    </row>
    <row r="122" spans="13:15">
      <c r="M122" s="7"/>
      <c r="N122" s="7"/>
      <c r="O122" s="9" t="str">
        <f t="shared" si="2"/>
        <v/>
      </c>
    </row>
    <row r="123" spans="13:15">
      <c r="M123" s="7"/>
      <c r="N123" s="7"/>
      <c r="O123" s="9" t="str">
        <f t="shared" si="2"/>
        <v/>
      </c>
    </row>
    <row r="124" spans="13:15">
      <c r="M124" s="7"/>
      <c r="N124" s="7"/>
      <c r="O124" s="9" t="str">
        <f t="shared" si="2"/>
        <v/>
      </c>
    </row>
    <row r="125" spans="13:15">
      <c r="M125" s="7"/>
      <c r="N125" s="7"/>
      <c r="O125" s="9" t="str">
        <f t="shared" si="2"/>
        <v/>
      </c>
    </row>
    <row r="126" spans="13:15">
      <c r="M126" s="7"/>
      <c r="N126" s="7"/>
      <c r="O126" s="9" t="str">
        <f t="shared" si="2"/>
        <v/>
      </c>
    </row>
    <row r="127" spans="13:15">
      <c r="M127" s="7"/>
      <c r="N127" s="7"/>
      <c r="O127" s="9" t="str">
        <f t="shared" si="2"/>
        <v/>
      </c>
    </row>
    <row r="128" spans="13:15">
      <c r="M128" s="7"/>
      <c r="N128" s="7"/>
      <c r="O128" s="9" t="str">
        <f t="shared" si="2"/>
        <v/>
      </c>
    </row>
    <row r="129" spans="13:15">
      <c r="M129" s="7"/>
      <c r="N129" s="7"/>
      <c r="O129" s="9" t="str">
        <f t="shared" si="2"/>
        <v/>
      </c>
    </row>
    <row r="130" spans="13:15">
      <c r="M130" s="7"/>
      <c r="N130" s="7"/>
      <c r="O130" s="9" t="str">
        <f t="shared" si="2"/>
        <v/>
      </c>
    </row>
    <row r="131" spans="13:15">
      <c r="M131" s="7"/>
      <c r="N131" s="7"/>
      <c r="O131" s="9" t="str">
        <f t="shared" si="2"/>
        <v/>
      </c>
    </row>
    <row r="132" spans="13:15">
      <c r="M132" s="7"/>
      <c r="N132" s="7"/>
      <c r="O132" s="9" t="str">
        <f t="shared" si="2"/>
        <v/>
      </c>
    </row>
    <row r="133" spans="13:15">
      <c r="M133" s="7"/>
      <c r="N133" s="7"/>
      <c r="O133" s="9" t="str">
        <f t="shared" si="2"/>
        <v/>
      </c>
    </row>
    <row r="134" spans="13:15">
      <c r="M134" s="7"/>
      <c r="N134" s="7"/>
      <c r="O134" s="9" t="str">
        <f t="shared" ref="O134:O197" si="3">IFERROR(INDEX($J$5:$J$23,MATCH(N134,$I$5:$I$23,0)),"")</f>
        <v/>
      </c>
    </row>
    <row r="135" spans="13:15">
      <c r="M135" s="7"/>
      <c r="N135" s="7"/>
      <c r="O135" s="9" t="str">
        <f t="shared" si="3"/>
        <v/>
      </c>
    </row>
    <row r="136" spans="13:15">
      <c r="M136" s="7"/>
      <c r="N136" s="7"/>
      <c r="O136" s="9" t="str">
        <f t="shared" si="3"/>
        <v/>
      </c>
    </row>
    <row r="137" spans="13:15">
      <c r="M137" s="7"/>
      <c r="N137" s="7"/>
      <c r="O137" s="9" t="str">
        <f t="shared" si="3"/>
        <v/>
      </c>
    </row>
    <row r="138" spans="13:15">
      <c r="M138" s="7"/>
      <c r="N138" s="7"/>
      <c r="O138" s="9" t="str">
        <f t="shared" si="3"/>
        <v/>
      </c>
    </row>
    <row r="139" spans="13:15">
      <c r="M139" s="7"/>
      <c r="N139" s="7"/>
      <c r="O139" s="9" t="str">
        <f t="shared" si="3"/>
        <v/>
      </c>
    </row>
    <row r="140" spans="13:15">
      <c r="M140" s="7"/>
      <c r="N140" s="7"/>
      <c r="O140" s="9" t="str">
        <f t="shared" si="3"/>
        <v/>
      </c>
    </row>
    <row r="141" spans="13:15">
      <c r="M141" s="7"/>
      <c r="N141" s="7"/>
      <c r="O141" s="9" t="str">
        <f t="shared" si="3"/>
        <v/>
      </c>
    </row>
    <row r="142" spans="13:15">
      <c r="M142" s="7"/>
      <c r="N142" s="7"/>
      <c r="O142" s="9" t="str">
        <f t="shared" si="3"/>
        <v/>
      </c>
    </row>
    <row r="143" spans="13:15">
      <c r="M143" s="7"/>
      <c r="N143" s="7"/>
      <c r="O143" s="9" t="str">
        <f t="shared" si="3"/>
        <v/>
      </c>
    </row>
    <row r="144" spans="13:15">
      <c r="M144" s="7"/>
      <c r="N144" s="7"/>
      <c r="O144" s="9" t="str">
        <f t="shared" si="3"/>
        <v/>
      </c>
    </row>
    <row r="145" spans="13:15">
      <c r="M145" s="7"/>
      <c r="N145" s="7"/>
      <c r="O145" s="9" t="str">
        <f t="shared" si="3"/>
        <v/>
      </c>
    </row>
    <row r="146" spans="13:15">
      <c r="M146" s="7"/>
      <c r="N146" s="7"/>
      <c r="O146" s="9" t="str">
        <f t="shared" si="3"/>
        <v/>
      </c>
    </row>
    <row r="147" spans="13:15">
      <c r="M147" s="7"/>
      <c r="N147" s="7"/>
      <c r="O147" s="9" t="str">
        <f t="shared" si="3"/>
        <v/>
      </c>
    </row>
    <row r="148" spans="13:15">
      <c r="M148" s="7"/>
      <c r="N148" s="7"/>
      <c r="O148" s="9" t="str">
        <f t="shared" si="3"/>
        <v/>
      </c>
    </row>
    <row r="149" spans="13:15">
      <c r="M149" s="7"/>
      <c r="N149" s="7"/>
      <c r="O149" s="9" t="str">
        <f t="shared" si="3"/>
        <v/>
      </c>
    </row>
    <row r="150" spans="13:15">
      <c r="M150" s="7"/>
      <c r="N150" s="7"/>
      <c r="O150" s="9" t="str">
        <f t="shared" si="3"/>
        <v/>
      </c>
    </row>
    <row r="151" spans="13:15">
      <c r="M151" s="7"/>
      <c r="N151" s="7"/>
      <c r="O151" s="9" t="str">
        <f t="shared" si="3"/>
        <v/>
      </c>
    </row>
    <row r="152" spans="13:15">
      <c r="M152" s="7"/>
      <c r="N152" s="7"/>
      <c r="O152" s="9" t="str">
        <f t="shared" si="3"/>
        <v/>
      </c>
    </row>
    <row r="153" spans="13:15">
      <c r="M153" s="7"/>
      <c r="N153" s="7"/>
      <c r="O153" s="9" t="str">
        <f t="shared" si="3"/>
        <v/>
      </c>
    </row>
    <row r="154" spans="13:15">
      <c r="M154" s="7"/>
      <c r="N154" s="7"/>
      <c r="O154" s="9" t="str">
        <f t="shared" si="3"/>
        <v/>
      </c>
    </row>
    <row r="155" spans="13:15">
      <c r="M155" s="7"/>
      <c r="N155" s="7"/>
      <c r="O155" s="9" t="str">
        <f t="shared" si="3"/>
        <v/>
      </c>
    </row>
    <row r="156" spans="13:15">
      <c r="M156" s="7"/>
      <c r="N156" s="7"/>
      <c r="O156" s="9" t="str">
        <f t="shared" si="3"/>
        <v/>
      </c>
    </row>
    <row r="157" spans="13:15">
      <c r="M157" s="7"/>
      <c r="N157" s="7"/>
      <c r="O157" s="9" t="str">
        <f t="shared" si="3"/>
        <v/>
      </c>
    </row>
    <row r="158" spans="13:15">
      <c r="M158" s="7"/>
      <c r="N158" s="7"/>
      <c r="O158" s="9" t="str">
        <f t="shared" si="3"/>
        <v/>
      </c>
    </row>
    <row r="159" spans="13:15">
      <c r="M159" s="7"/>
      <c r="N159" s="7"/>
      <c r="O159" s="9" t="str">
        <f t="shared" si="3"/>
        <v/>
      </c>
    </row>
    <row r="160" spans="13:15">
      <c r="M160" s="7"/>
      <c r="N160" s="7"/>
      <c r="O160" s="9" t="str">
        <f t="shared" si="3"/>
        <v/>
      </c>
    </row>
    <row r="161" spans="13:15">
      <c r="M161" s="7"/>
      <c r="N161" s="7"/>
      <c r="O161" s="9" t="str">
        <f t="shared" si="3"/>
        <v/>
      </c>
    </row>
    <row r="162" spans="13:15">
      <c r="M162" s="7"/>
      <c r="N162" s="7"/>
      <c r="O162" s="9" t="str">
        <f t="shared" si="3"/>
        <v/>
      </c>
    </row>
    <row r="163" spans="13:15">
      <c r="M163" s="7"/>
      <c r="N163" s="7"/>
      <c r="O163" s="9" t="str">
        <f t="shared" si="3"/>
        <v/>
      </c>
    </row>
    <row r="164" spans="13:15">
      <c r="M164" s="7"/>
      <c r="N164" s="7"/>
      <c r="O164" s="9" t="str">
        <f t="shared" si="3"/>
        <v/>
      </c>
    </row>
    <row r="165" spans="13:15">
      <c r="M165" s="7"/>
      <c r="N165" s="7"/>
      <c r="O165" s="9" t="str">
        <f t="shared" si="3"/>
        <v/>
      </c>
    </row>
    <row r="166" spans="13:15">
      <c r="M166" s="7"/>
      <c r="N166" s="7"/>
      <c r="O166" s="9" t="str">
        <f t="shared" si="3"/>
        <v/>
      </c>
    </row>
    <row r="167" spans="13:15">
      <c r="M167" s="7"/>
      <c r="N167" s="7"/>
      <c r="O167" s="9" t="str">
        <f t="shared" si="3"/>
        <v/>
      </c>
    </row>
    <row r="168" spans="13:15">
      <c r="M168" s="7"/>
      <c r="N168" s="7"/>
      <c r="O168" s="9" t="str">
        <f t="shared" si="3"/>
        <v/>
      </c>
    </row>
    <row r="169" spans="13:15">
      <c r="M169" s="7"/>
      <c r="N169" s="7"/>
      <c r="O169" s="9" t="str">
        <f t="shared" si="3"/>
        <v/>
      </c>
    </row>
    <row r="170" spans="13:15">
      <c r="M170" s="7"/>
      <c r="N170" s="7"/>
      <c r="O170" s="9" t="str">
        <f t="shared" si="3"/>
        <v/>
      </c>
    </row>
    <row r="171" spans="13:15">
      <c r="M171" s="7"/>
      <c r="N171" s="7"/>
      <c r="O171" s="9" t="str">
        <f t="shared" si="3"/>
        <v/>
      </c>
    </row>
    <row r="172" spans="13:15">
      <c r="M172" s="7"/>
      <c r="N172" s="7"/>
      <c r="O172" s="9" t="str">
        <f t="shared" si="3"/>
        <v/>
      </c>
    </row>
    <row r="173" spans="13:15">
      <c r="M173" s="7"/>
      <c r="N173" s="7"/>
      <c r="O173" s="9" t="str">
        <f t="shared" si="3"/>
        <v/>
      </c>
    </row>
    <row r="174" spans="13:15">
      <c r="M174" s="7"/>
      <c r="N174" s="7"/>
      <c r="O174" s="9" t="str">
        <f t="shared" si="3"/>
        <v/>
      </c>
    </row>
    <row r="175" spans="13:15">
      <c r="M175" s="7"/>
      <c r="N175" s="7"/>
      <c r="O175" s="9" t="str">
        <f t="shared" si="3"/>
        <v/>
      </c>
    </row>
    <row r="176" spans="13:15">
      <c r="M176" s="7"/>
      <c r="N176" s="7"/>
      <c r="O176" s="9" t="str">
        <f t="shared" si="3"/>
        <v/>
      </c>
    </row>
    <row r="177" spans="13:15">
      <c r="M177" s="7"/>
      <c r="N177" s="7"/>
      <c r="O177" s="9" t="str">
        <f t="shared" si="3"/>
        <v/>
      </c>
    </row>
    <row r="178" spans="13:15">
      <c r="M178" s="7"/>
      <c r="N178" s="7"/>
      <c r="O178" s="9" t="str">
        <f t="shared" si="3"/>
        <v/>
      </c>
    </row>
    <row r="179" spans="13:15">
      <c r="M179" s="7"/>
      <c r="N179" s="7"/>
      <c r="O179" s="9" t="str">
        <f t="shared" si="3"/>
        <v/>
      </c>
    </row>
    <row r="180" spans="13:15">
      <c r="M180" s="7"/>
      <c r="N180" s="7"/>
      <c r="O180" s="9" t="str">
        <f t="shared" si="3"/>
        <v/>
      </c>
    </row>
    <row r="181" spans="13:15">
      <c r="M181" s="7"/>
      <c r="N181" s="7"/>
      <c r="O181" s="9" t="str">
        <f t="shared" si="3"/>
        <v/>
      </c>
    </row>
    <row r="182" spans="13:15">
      <c r="M182" s="7"/>
      <c r="N182" s="7"/>
      <c r="O182" s="9" t="str">
        <f t="shared" si="3"/>
        <v/>
      </c>
    </row>
    <row r="183" spans="13:15">
      <c r="M183" s="7"/>
      <c r="N183" s="7"/>
      <c r="O183" s="9" t="str">
        <f t="shared" si="3"/>
        <v/>
      </c>
    </row>
    <row r="184" spans="13:15">
      <c r="M184" s="7"/>
      <c r="N184" s="7"/>
      <c r="O184" s="9" t="str">
        <f t="shared" si="3"/>
        <v/>
      </c>
    </row>
    <row r="185" spans="13:15">
      <c r="M185" s="7"/>
      <c r="N185" s="7"/>
      <c r="O185" s="9" t="str">
        <f t="shared" si="3"/>
        <v/>
      </c>
    </row>
    <row r="186" spans="13:15">
      <c r="M186" s="7"/>
      <c r="N186" s="7"/>
      <c r="O186" s="9" t="str">
        <f t="shared" si="3"/>
        <v/>
      </c>
    </row>
    <row r="187" spans="13:15">
      <c r="M187" s="7"/>
      <c r="N187" s="7"/>
      <c r="O187" s="9" t="str">
        <f t="shared" si="3"/>
        <v/>
      </c>
    </row>
    <row r="188" spans="13:15">
      <c r="M188" s="7"/>
      <c r="N188" s="7"/>
      <c r="O188" s="9" t="str">
        <f t="shared" si="3"/>
        <v/>
      </c>
    </row>
    <row r="189" spans="13:15">
      <c r="M189" s="7"/>
      <c r="N189" s="7"/>
      <c r="O189" s="9" t="str">
        <f t="shared" si="3"/>
        <v/>
      </c>
    </row>
    <row r="190" spans="13:15">
      <c r="M190" s="7"/>
      <c r="N190" s="7"/>
      <c r="O190" s="9" t="str">
        <f t="shared" si="3"/>
        <v/>
      </c>
    </row>
    <row r="191" spans="13:15">
      <c r="M191" s="7"/>
      <c r="N191" s="7"/>
      <c r="O191" s="9" t="str">
        <f t="shared" si="3"/>
        <v/>
      </c>
    </row>
    <row r="192" spans="13:15">
      <c r="M192" s="7"/>
      <c r="N192" s="7"/>
      <c r="O192" s="9" t="str">
        <f t="shared" si="3"/>
        <v/>
      </c>
    </row>
    <row r="193" spans="13:15">
      <c r="M193" s="7"/>
      <c r="N193" s="7"/>
      <c r="O193" s="9" t="str">
        <f t="shared" si="3"/>
        <v/>
      </c>
    </row>
    <row r="194" spans="13:15">
      <c r="M194" s="7"/>
      <c r="N194" s="7"/>
      <c r="O194" s="9" t="str">
        <f t="shared" si="3"/>
        <v/>
      </c>
    </row>
    <row r="195" spans="13:15">
      <c r="M195" s="7"/>
      <c r="N195" s="7"/>
      <c r="O195" s="9" t="str">
        <f t="shared" si="3"/>
        <v/>
      </c>
    </row>
    <row r="196" spans="13:15">
      <c r="M196" s="7"/>
      <c r="N196" s="7"/>
      <c r="O196" s="9" t="str">
        <f t="shared" si="3"/>
        <v/>
      </c>
    </row>
    <row r="197" spans="13:15">
      <c r="M197" s="7"/>
      <c r="N197" s="7"/>
      <c r="O197" s="9" t="str">
        <f t="shared" si="3"/>
        <v/>
      </c>
    </row>
    <row r="198" spans="13:15">
      <c r="M198" s="7"/>
      <c r="N198" s="7"/>
      <c r="O198" s="9" t="str">
        <f t="shared" ref="O198:O199" si="4">IFERROR(INDEX($J$5:$J$23,MATCH(N198,$I$5:$I$23,0)),"")</f>
        <v/>
      </c>
    </row>
    <row r="199" spans="13:15">
      <c r="M199" s="7"/>
      <c r="N199" s="7"/>
      <c r="O199" s="9" t="str">
        <f t="shared" si="4"/>
        <v/>
      </c>
    </row>
    <row r="200" spans="13:15">
      <c r="M200" s="7"/>
      <c r="N200" s="7"/>
      <c r="O200" s="9"/>
    </row>
    <row r="201" spans="13:15">
      <c r="M201" s="7"/>
      <c r="N201" s="7"/>
      <c r="O201" s="9"/>
    </row>
    <row r="202" spans="13:15">
      <c r="M202" s="7"/>
      <c r="N202" s="7"/>
      <c r="O202" s="9"/>
    </row>
    <row r="203" spans="13:15">
      <c r="M203" s="7"/>
      <c r="N203" s="7"/>
      <c r="O203" s="9"/>
    </row>
    <row r="204" spans="13:15">
      <c r="M204" s="7"/>
      <c r="N204" s="7"/>
      <c r="O204" s="9"/>
    </row>
  </sheetData>
  <mergeCells count="3">
    <mergeCell ref="B3:C3"/>
    <mergeCell ref="I3:K3"/>
    <mergeCell ref="M3:O3"/>
  </mergeCells>
  <dataValidations disablePrompts="1" count="1">
    <dataValidation type="list" allowBlank="1" showInputMessage="1" showErrorMessage="1" sqref="N5:N200" xr:uid="{00000000-0002-0000-0100-000000000000}">
      <formula1>OFFSET($I$5,,,COUNTA($I$5:$I$23))</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1"/>
  <sheetViews>
    <sheetView showGridLines="0" zoomScaleNormal="100" workbookViewId="0">
      <pane ySplit="1" topLeftCell="A2" activePane="bottomLeft" state="frozen"/>
      <selection pane="bottomLeft" activeCell="U6" sqref="U6"/>
    </sheetView>
  </sheetViews>
  <sheetFormatPr baseColWidth="10" defaultColWidth="8.83203125" defaultRowHeight="15"/>
  <sheetData>
    <row r="1" spans="2:19" s="21" customFormat="1" ht="47.25" customHeight="1">
      <c r="B1" s="22"/>
      <c r="C1" s="22"/>
      <c r="D1" s="36" t="s">
        <v>48</v>
      </c>
      <c r="F1" s="36"/>
      <c r="L1" s="24"/>
      <c r="N1" s="25"/>
      <c r="O1" s="26"/>
      <c r="P1" s="27"/>
      <c r="Q1" s="27"/>
      <c r="R1" s="27"/>
      <c r="S1" s="2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Project</vt:lpstr>
      <vt:lpstr>Settings</vt:lpstr>
      <vt:lpstr>Disclaimer</vt:lpstr>
      <vt:lpstr>Due_date</vt:lpstr>
      <vt:lpstr>gantt_date</vt:lpstr>
      <vt:lpstr>ID</vt:lpstr>
      <vt:lpstr>next_gantt_date</vt:lpstr>
      <vt:lpstr>prev_cel_range</vt:lpstr>
      <vt:lpstr>Start_date</vt:lpstr>
      <vt:lpstr>team_member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2024-04-19T12:51:02Z</dcterms:modified>
</cp:coreProperties>
</file>