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updateLinks="never" codeName="ThisWorkbook" hidePivotFieldList="1"/>
  <bookViews>
    <workbookView xWindow="-15" yWindow="-15" windowWidth="23250" windowHeight="12825" tabRatio="474"/>
  </bookViews>
  <sheets>
    <sheet name="Dashboard" sheetId="3" r:id="rId1"/>
    <sheet name="Project Table" sheetId="1" r:id="rId2"/>
    <sheet name="Settings" sheetId="2" r:id="rId3"/>
    <sheet name="Formulae for the dashboard" sheetId="4" r:id="rId4"/>
    <sheet name="Help" sheetId="5" r:id="rId5"/>
    <sheet name="Disclaimer" sheetId="6" r:id="rId6"/>
  </sheets>
  <definedNames>
    <definedName name="date" localSheetId="0">Dashboard!$Q$4:$XFD$4</definedName>
    <definedName name="due_date" localSheetId="0">Dashboard!$K1</definedName>
    <definedName name="Duration" localSheetId="0">Dashboard!$J1</definedName>
    <definedName name="gantt_item">AND(gantt_date&gt;=Start_date,gantt_date&lt;=Dashboard!due_date)</definedName>
    <definedName name="Progress" localSheetId="0">Dashboard!$M1</definedName>
    <definedName name="Slicer_Department">#N/A</definedName>
    <definedName name="Slicer_Department1">#N/A</definedName>
    <definedName name="Slicer_Manager">#N/A</definedName>
    <definedName name="Slicer_Status">#N/A</definedName>
    <definedName name="Slicer_Task">#N/A</definedName>
    <definedName name="Slicer_Task1">#N/A</definedName>
    <definedName name="start_date" localSheetId="0">Dashboard!$I1</definedName>
  </definedNames>
  <calcPr calcId="144525"/>
  <pivotCaches>
    <pivotCache cacheId="0" r:id="rId7"/>
  </pivotCaches>
  <extLs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N7" i="1" l="1"/>
  <c r="N8" i="1"/>
  <c r="N9" i="1"/>
  <c r="N10" i="1"/>
  <c r="N11" i="1"/>
  <c r="N12" i="1"/>
  <c r="N13" i="1"/>
  <c r="N14" i="1"/>
  <c r="N15" i="1"/>
  <c r="N16" i="1"/>
  <c r="N17" i="1"/>
  <c r="N18" i="1"/>
  <c r="N19" i="1"/>
  <c r="N20" i="1"/>
  <c r="N21" i="1"/>
  <c r="N22" i="1"/>
  <c r="N23" i="1"/>
  <c r="N24" i="1"/>
  <c r="N25" i="1"/>
  <c r="N26" i="1"/>
  <c r="N27" i="1"/>
  <c r="N28" i="1"/>
  <c r="N29" i="1"/>
  <c r="N30" i="1"/>
  <c r="N31" i="1"/>
  <c r="N32" i="1"/>
  <c r="N33" i="1"/>
  <c r="N34" i="1"/>
  <c r="M27" i="1" l="1"/>
  <c r="M24" i="1"/>
  <c r="M29" i="1"/>
  <c r="M30" i="1"/>
  <c r="M15" i="1"/>
  <c r="M16" i="1"/>
  <c r="M17" i="1"/>
  <c r="M23" i="1"/>
  <c r="M19" i="1"/>
  <c r="M14" i="1"/>
  <c r="M25" i="1"/>
  <c r="M31" i="1"/>
  <c r="M10" i="1"/>
  <c r="M22" i="1"/>
  <c r="M33" i="1"/>
  <c r="M7" i="1"/>
  <c r="M21" i="1"/>
  <c r="M20" i="1"/>
  <c r="M8" i="1"/>
  <c r="M9" i="1"/>
  <c r="M11" i="1"/>
  <c r="M28" i="1"/>
  <c r="M12" i="1"/>
  <c r="M13" i="1"/>
  <c r="M26" i="1"/>
  <c r="M32" i="1"/>
  <c r="M18" i="1"/>
  <c r="M34" i="1"/>
  <c r="AA2" i="4" l="1"/>
  <c r="C4" i="3" l="1"/>
  <c r="Q4" i="3" s="1"/>
  <c r="R4" i="3" s="1"/>
  <c r="S4" i="3" s="1"/>
  <c r="T4" i="3" s="1"/>
  <c r="U4" i="3" s="1"/>
  <c r="V4" i="3" s="1"/>
  <c r="W4" i="3" s="1"/>
  <c r="G4" i="3"/>
  <c r="X4" i="3" l="1"/>
  <c r="Y4" i="3" s="1"/>
  <c r="Z4" i="3" s="1"/>
  <c r="AA4" i="3" s="1"/>
  <c r="AB4" i="3" s="1"/>
  <c r="AC4" i="3" s="1"/>
  <c r="AD4" i="3" s="1"/>
  <c r="AE4" i="3" s="1"/>
  <c r="AF4" i="3" s="1"/>
  <c r="AG4" i="3" s="1"/>
  <c r="AH4" i="3" s="1"/>
  <c r="AI4" i="3" s="1"/>
  <c r="AJ4" i="3" s="1"/>
  <c r="AK4" i="3" s="1"/>
  <c r="AL4" i="3" s="1"/>
  <c r="AM4" i="3" s="1"/>
  <c r="AN4" i="3" s="1"/>
  <c r="AO4" i="3" s="1"/>
  <c r="AP4" i="3" s="1"/>
  <c r="AQ4" i="3" s="1"/>
  <c r="AR4" i="3" s="1"/>
  <c r="X3" i="4"/>
  <c r="X6" i="4" s="1"/>
  <c r="X2" i="4"/>
  <c r="X4" i="4" l="1"/>
  <c r="X7" i="4" s="1"/>
  <c r="Q5" i="3" l="1"/>
  <c r="R5" i="3" l="1"/>
  <c r="G1" i="3"/>
  <c r="B9" i="4"/>
  <c r="B8" i="4"/>
  <c r="B7" i="4"/>
  <c r="B6" i="4"/>
  <c r="B5" i="4"/>
  <c r="B4" i="4"/>
  <c r="B3" i="4"/>
  <c r="B28" i="1"/>
  <c r="B33" i="1" s="1"/>
  <c r="G3" i="4"/>
  <c r="S5" i="3" l="1"/>
  <c r="H3" i="4"/>
  <c r="B12" i="4"/>
  <c r="B13" i="4"/>
  <c r="L3" i="2"/>
  <c r="T5" i="3" l="1"/>
  <c r="U5" i="3" l="1"/>
  <c r="V5" i="3" l="1"/>
  <c r="W5" i="3" l="1"/>
  <c r="X5" i="3" l="1"/>
  <c r="Y5" i="3" l="1"/>
  <c r="Z5" i="3" l="1"/>
  <c r="AA5" i="3" l="1"/>
  <c r="AB5" i="3" l="1"/>
  <c r="AC5" i="3" l="1"/>
  <c r="AD5" i="3" l="1"/>
  <c r="AE5" i="3" l="1"/>
  <c r="AF5" i="3" l="1"/>
  <c r="AG5" i="3" l="1"/>
  <c r="AH5" i="3" l="1"/>
  <c r="AI5" i="3" l="1"/>
  <c r="AJ5" i="3" l="1"/>
  <c r="AK5" i="3" l="1"/>
  <c r="AL5" i="3" l="1"/>
  <c r="AM5" i="3" l="1"/>
  <c r="AN5" i="3" l="1"/>
  <c r="AO5" i="3" l="1"/>
  <c r="AP5" i="3" l="1"/>
  <c r="AQ5" i="3" l="1"/>
  <c r="AR5" i="3" l="1"/>
  <c r="B22" i="1"/>
  <c r="B23" i="1" s="1"/>
  <c r="B24" i="1" s="1"/>
  <c r="B25" i="1" s="1"/>
  <c r="B7" i="1"/>
  <c r="B8" i="1" s="1"/>
  <c r="B9" i="1" s="1"/>
  <c r="B10" i="1" s="1"/>
  <c r="B11" i="1" s="1"/>
  <c r="B12" i="1" s="1"/>
  <c r="B13" i="1" s="1"/>
  <c r="B14" i="1" s="1"/>
  <c r="B15" i="1" s="1"/>
  <c r="B16" i="1" s="1"/>
  <c r="B17" i="1" s="1"/>
  <c r="B19" i="1"/>
  <c r="B20" i="1" s="1"/>
  <c r="B30" i="1"/>
  <c r="B31" i="1" s="1"/>
</calcChain>
</file>

<file path=xl/comments1.xml><?xml version="1.0" encoding="utf-8"?>
<comments xmlns="http://schemas.openxmlformats.org/spreadsheetml/2006/main">
  <authors>
    <author>Author</author>
  </authors>
  <commentList>
    <comment ref="D6" authorId="0">
      <text>
        <r>
          <rPr>
            <sz val="9"/>
            <color indexed="81"/>
            <rFont val="Tahoma"/>
            <family val="2"/>
          </rPr>
          <t xml:space="preserve">To change the values in the dropdown list, go to the next sheet and simply replace a value with a custom one in the "Priority dropdown" column.
</t>
        </r>
        <r>
          <rPr>
            <b/>
            <sz val="9"/>
            <color indexed="81"/>
            <rFont val="Tahoma"/>
            <family val="2"/>
          </rPr>
          <t>Example:</t>
        </r>
        <r>
          <rPr>
            <sz val="9"/>
            <color indexed="81"/>
            <rFont val="Tahoma"/>
            <family val="2"/>
          </rPr>
          <t xml:space="preserve"> You wish to replace the value "Medium" in the dropdown list to "Unknown". 
</t>
        </r>
        <r>
          <rPr>
            <b/>
            <sz val="9"/>
            <color indexed="81"/>
            <rFont val="Tahoma"/>
            <family val="2"/>
          </rPr>
          <t>Step1:</t>
        </r>
        <r>
          <rPr>
            <sz val="9"/>
            <color indexed="81"/>
            <rFont val="Tahoma"/>
            <family val="2"/>
          </rPr>
          <t xml:space="preserve"> Click on "Sheet2" at the bottom left of the screen.
</t>
        </r>
        <r>
          <rPr>
            <b/>
            <sz val="9"/>
            <color indexed="81"/>
            <rFont val="Tahoma"/>
            <family val="2"/>
          </rPr>
          <t xml:space="preserve">Step2: </t>
        </r>
        <r>
          <rPr>
            <sz val="9"/>
            <color indexed="81"/>
            <rFont val="Tahoma"/>
            <family val="2"/>
          </rPr>
          <t xml:space="preserve">In the "Priority dropdown" column, locate the cell that says "Medium".
</t>
        </r>
        <r>
          <rPr>
            <b/>
            <sz val="9"/>
            <color indexed="81"/>
            <rFont val="Tahoma"/>
            <family val="2"/>
          </rPr>
          <t>Step3:</t>
        </r>
        <r>
          <rPr>
            <sz val="9"/>
            <color indexed="81"/>
            <rFont val="Tahoma"/>
            <family val="2"/>
          </rPr>
          <t xml:space="preserve"> Delete "Medium" and replace it with "Unknown" (or any other value of your choosing).
You can use the same method to replace the values in the dropdown list of the "Status" column.</t>
        </r>
      </text>
    </comment>
    <comment ref="J6" authorId="0">
      <text>
        <r>
          <rPr>
            <sz val="9"/>
            <color indexed="81"/>
            <rFont val="Tahoma"/>
            <family val="2"/>
          </rPr>
          <t xml:space="preserve">You can choose the percentage via the dropdown list, or you can type in a custom number. 
</t>
        </r>
        <r>
          <rPr>
            <b/>
            <sz val="9"/>
            <color indexed="81"/>
            <rFont val="Tahoma"/>
            <family val="2"/>
          </rPr>
          <t>Note:</t>
        </r>
        <r>
          <rPr>
            <sz val="9"/>
            <color indexed="81"/>
            <rFont val="Tahoma"/>
            <family val="2"/>
          </rPr>
          <t xml:space="preserve"> The bar will not automatically change to "100%" if the status is changed to "Complete".
</t>
        </r>
      </text>
    </comment>
  </commentList>
</comments>
</file>

<file path=xl/sharedStrings.xml><?xml version="1.0" encoding="utf-8"?>
<sst xmlns="http://schemas.openxmlformats.org/spreadsheetml/2006/main" count="562" uniqueCount="141">
  <si>
    <t>Project manager</t>
  </si>
  <si>
    <t>Task</t>
  </si>
  <si>
    <t>Priority</t>
  </si>
  <si>
    <t>Description</t>
  </si>
  <si>
    <t>Assignee</t>
  </si>
  <si>
    <t>Status</t>
  </si>
  <si>
    <t>Progress</t>
  </si>
  <si>
    <t>Start date</t>
  </si>
  <si>
    <t>Due date</t>
  </si>
  <si>
    <t>Days left</t>
  </si>
  <si>
    <t>Notes</t>
  </si>
  <si>
    <t>Task1</t>
  </si>
  <si>
    <t>High</t>
  </si>
  <si>
    <t>In Progress</t>
  </si>
  <si>
    <t>Task2</t>
  </si>
  <si>
    <t>Medium</t>
  </si>
  <si>
    <t>Complete</t>
  </si>
  <si>
    <t>Task3</t>
  </si>
  <si>
    <t>On Hold</t>
  </si>
  <si>
    <t>Task4</t>
  </si>
  <si>
    <t>Critical!</t>
  </si>
  <si>
    <t>Overdue</t>
  </si>
  <si>
    <t>Task5</t>
  </si>
  <si>
    <t>In Review</t>
  </si>
  <si>
    <t>Low</t>
  </si>
  <si>
    <t>Subtask</t>
  </si>
  <si>
    <t>Priority dropdown</t>
  </si>
  <si>
    <t>Status dropdown</t>
  </si>
  <si>
    <t>Task6</t>
  </si>
  <si>
    <t>Task7</t>
  </si>
  <si>
    <t>Subtask1</t>
  </si>
  <si>
    <t>Subtask2</t>
  </si>
  <si>
    <t>Subtask3</t>
  </si>
  <si>
    <t>Subtask4</t>
  </si>
  <si>
    <t>Budget</t>
  </si>
  <si>
    <t>Actual cost</t>
  </si>
  <si>
    <t>Blocked</t>
  </si>
  <si>
    <t>Manager</t>
  </si>
  <si>
    <t>Development</t>
  </si>
  <si>
    <t>Marketing</t>
  </si>
  <si>
    <t>Security</t>
  </si>
  <si>
    <t>Design</t>
  </si>
  <si>
    <t>Content</t>
  </si>
  <si>
    <t>Jenna A.</t>
  </si>
  <si>
    <t>Davina B.</t>
  </si>
  <si>
    <t>Jasmine C.</t>
  </si>
  <si>
    <t>Tom D.</t>
  </si>
  <si>
    <t>David E.</t>
  </si>
  <si>
    <t>Samantha F.</t>
  </si>
  <si>
    <t>Alexander G.</t>
  </si>
  <si>
    <t>George H.</t>
  </si>
  <si>
    <t>Peter I.</t>
  </si>
  <si>
    <t>Kevin J.</t>
  </si>
  <si>
    <t>Helen C.</t>
  </si>
  <si>
    <t>Sasha H.</t>
  </si>
  <si>
    <t>Prudence P.</t>
  </si>
  <si>
    <t>Jason B.</t>
  </si>
  <si>
    <t>Holidays</t>
  </si>
  <si>
    <t>days before the deadline</t>
  </si>
  <si>
    <t>Today's date:</t>
  </si>
  <si>
    <t>Grand Total</t>
  </si>
  <si>
    <t>-</t>
  </si>
  <si>
    <t>Task1 Total</t>
  </si>
  <si>
    <t>Task2 Total</t>
  </si>
  <si>
    <t>Task3 Total</t>
  </si>
  <si>
    <t>Task4 Total</t>
  </si>
  <si>
    <t>Task5 Total</t>
  </si>
  <si>
    <t>Task6 Total</t>
  </si>
  <si>
    <t>Task7 Total</t>
  </si>
  <si>
    <t xml:space="preserve">Budget </t>
  </si>
  <si>
    <t xml:space="preserve">Progress </t>
  </si>
  <si>
    <t>Subtask1.1</t>
  </si>
  <si>
    <t>Subtask2.1</t>
  </si>
  <si>
    <t>Subtask3.1</t>
  </si>
  <si>
    <t>Subtask4.1</t>
  </si>
  <si>
    <t>Subtask1.2</t>
  </si>
  <si>
    <t>Subtask2.2</t>
  </si>
  <si>
    <t>Subtask3.2</t>
  </si>
  <si>
    <t>Subtask4.2</t>
  </si>
  <si>
    <t>Subtask1.3</t>
  </si>
  <si>
    <t>Subtask2.3</t>
  </si>
  <si>
    <t>Subtask3.3</t>
  </si>
  <si>
    <t>Subtask4.3</t>
  </si>
  <si>
    <t>Subtask1.4</t>
  </si>
  <si>
    <t>Subtask2.4</t>
  </si>
  <si>
    <t>Subtask3.4</t>
  </si>
  <si>
    <t>Subtask4.4</t>
  </si>
  <si>
    <t>Subtask1.5</t>
  </si>
  <si>
    <t>Subtask2.5</t>
  </si>
  <si>
    <t>Subtask3.5</t>
  </si>
  <si>
    <t>Subtask4.5</t>
  </si>
  <si>
    <t>Subtask1.6</t>
  </si>
  <si>
    <t>Subtask2.6</t>
  </si>
  <si>
    <t>Subtask3.6</t>
  </si>
  <si>
    <t>Subtask4.6</t>
  </si>
  <si>
    <t xml:space="preserve">Actual cost </t>
  </si>
  <si>
    <t>Department</t>
  </si>
  <si>
    <r>
      <t>Show "</t>
    </r>
    <r>
      <rPr>
        <b/>
        <sz val="11"/>
        <color theme="1"/>
        <rFont val="Webdings"/>
        <family val="1"/>
        <charset val="2"/>
      </rPr>
      <t>i</t>
    </r>
    <r>
      <rPr>
        <b/>
        <sz val="11"/>
        <color theme="1"/>
        <rFont val="Calibri"/>
        <family val="2"/>
        <scheme val="minor"/>
      </rPr>
      <t>" notification</t>
    </r>
  </si>
  <si>
    <t>Project management</t>
  </si>
  <si>
    <t>HR</t>
  </si>
  <si>
    <t>QA</t>
  </si>
  <si>
    <t>Finance</t>
  </si>
  <si>
    <t>Support</t>
  </si>
  <si>
    <t>Sales</t>
  </si>
  <si>
    <t>Administration</t>
  </si>
  <si>
    <t>SEO</t>
  </si>
  <si>
    <t>Product management</t>
  </si>
  <si>
    <t>Product 1</t>
  </si>
  <si>
    <t>Product 2</t>
  </si>
  <si>
    <t>Product 3</t>
  </si>
  <si>
    <t>Not started</t>
  </si>
  <si>
    <t>Remaining tasks</t>
  </si>
  <si>
    <t>Total tasks</t>
  </si>
  <si>
    <t>Bar chart</t>
  </si>
  <si>
    <t>Doughnut</t>
  </si>
  <si>
    <t>Project Management Dashboard Template</t>
  </si>
  <si>
    <t>Scroll bar:</t>
  </si>
  <si>
    <t>Duration</t>
  </si>
  <si>
    <t>(blank)</t>
  </si>
  <si>
    <t>Start date:</t>
  </si>
  <si>
    <t>Dur.</t>
  </si>
  <si>
    <t>% Duration of project</t>
  </si>
  <si>
    <t>Remaining % of project</t>
  </si>
  <si>
    <t>Number of "Complete" tasks</t>
  </si>
  <si>
    <t>Number of remaining tasks</t>
  </si>
  <si>
    <t>Number of tasks total</t>
  </si>
  <si>
    <t>Remaining</t>
  </si>
  <si>
    <t>Project manager:</t>
  </si>
  <si>
    <t>Peter Maxwell</t>
  </si>
  <si>
    <t>Project Management Template With Dashboard</t>
  </si>
  <si>
    <t>Project start date</t>
  </si>
  <si>
    <t>Project end date</t>
  </si>
  <si>
    <t>Client</t>
  </si>
  <si>
    <t>Project summary</t>
  </si>
  <si>
    <t>Sponsor</t>
  </si>
  <si>
    <t>Total budget</t>
  </si>
  <si>
    <t>The goal of this project is to…</t>
  </si>
  <si>
    <t>PR</t>
  </si>
  <si>
    <t>Disclaimer</t>
  </si>
  <si>
    <t>Settings</t>
  </si>
  <si>
    <t>Help: How to use and customize this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</si>
</sst>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164" formatCode="m/d/yyyy;@"/>
    <numFmt numFmtId="165" formatCode="&quot;$&quot;#,##0.00"/>
    <numFmt numFmtId="166" formatCode="0.0,,\M;\-0.0,,\M"/>
    <numFmt numFmtId="167" formatCode="[$-409]d\-mmm;@"/>
    <numFmt numFmtId="168" formatCode="[$-409]d\-mmm\-yy;@"/>
    <numFmt numFmtId="169" formatCode="[$-409]mmm\ d\,\ yyyy;@"/>
  </numFmts>
  <fonts count="30">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family val="2"/>
    </font>
    <font>
      <b/>
      <sz val="11"/>
      <color theme="0"/>
      <name val="Calibri"/>
      <family val="2"/>
      <scheme val="minor"/>
    </font>
    <font>
      <b/>
      <sz val="11"/>
      <color theme="1"/>
      <name val="Webdings"/>
      <family val="1"/>
      <charset val="2"/>
    </font>
    <font>
      <b/>
      <sz val="11"/>
      <color theme="0" tint="-4.9989318521683403E-2"/>
      <name val="Calibri"/>
      <family val="2"/>
      <scheme val="minor"/>
    </font>
    <font>
      <sz val="11"/>
      <color theme="1"/>
      <name val="Inter"/>
    </font>
    <font>
      <sz val="14"/>
      <color theme="0" tint="-4.9989318521683403E-2"/>
      <name val="Inter"/>
    </font>
    <font>
      <sz val="11"/>
      <color theme="0" tint="-4.9989318521683403E-2"/>
      <name val="Inter"/>
    </font>
    <font>
      <sz val="12"/>
      <color theme="0" tint="-4.9989318521683403E-2"/>
      <name val="Inter"/>
    </font>
    <font>
      <sz val="9"/>
      <color theme="0" tint="-4.9989318521683403E-2"/>
      <name val="Inter"/>
    </font>
    <font>
      <sz val="10"/>
      <color theme="1"/>
      <name val="Inter"/>
    </font>
    <font>
      <sz val="9"/>
      <color theme="1"/>
      <name val="Inter"/>
    </font>
    <font>
      <b/>
      <sz val="11"/>
      <color theme="1"/>
      <name val="Inter"/>
    </font>
    <font>
      <sz val="26"/>
      <color theme="0" tint="-4.9989318521683403E-2"/>
      <name val="Inter"/>
    </font>
    <font>
      <b/>
      <sz val="11"/>
      <color theme="2" tint="-0.249977111117893"/>
      <name val="Inter"/>
    </font>
    <font>
      <b/>
      <sz val="26"/>
      <color theme="1"/>
      <name val="Inter"/>
    </font>
    <font>
      <sz val="10"/>
      <color theme="2" tint="-0.89999084444715716"/>
      <name val="Inter"/>
    </font>
    <font>
      <b/>
      <sz val="12"/>
      <color theme="0" tint="-4.9989318521683403E-2"/>
      <name val="Inter"/>
    </font>
    <font>
      <b/>
      <sz val="9"/>
      <color theme="0" tint="-4.9989318521683403E-2"/>
      <name val="Inter"/>
    </font>
    <font>
      <sz val="11"/>
      <name val="Inter"/>
    </font>
    <font>
      <b/>
      <sz val="26"/>
      <color rgb="FF4E8AFF"/>
      <name val="Inter"/>
    </font>
    <font>
      <b/>
      <sz val="20"/>
      <color rgb="FF4E8AFF"/>
      <name val="Inter"/>
    </font>
    <font>
      <sz val="11"/>
      <color rgb="FF4E8AFF"/>
      <name val="Inter"/>
    </font>
    <font>
      <b/>
      <sz val="14"/>
      <color rgb="FF4E8AFF"/>
      <name val="Inter"/>
    </font>
    <font>
      <sz val="10"/>
      <color theme="0" tint="-4.9989318521683403E-2"/>
      <name val="Inter"/>
    </font>
    <font>
      <u/>
      <sz val="11"/>
      <color theme="10"/>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theme="6" tint="-0.499984740745262"/>
        <bgColor indexed="64"/>
      </patternFill>
    </fill>
    <fill>
      <patternFill patternType="solid">
        <fgColor theme="3" tint="-0.499984740745262"/>
        <bgColor indexed="64"/>
      </patternFill>
    </fill>
    <fill>
      <patternFill patternType="solid">
        <fgColor theme="2" tint="-0.89999084444715716"/>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4E8AFF"/>
        <bgColor indexed="64"/>
      </patternFill>
    </fill>
    <fill>
      <patternFill patternType="solid">
        <fgColor rgb="FF5975AC"/>
        <bgColor indexed="64"/>
      </patternFill>
    </fill>
    <fill>
      <patternFill patternType="solid">
        <fgColor rgb="FFCCDCFB"/>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theme="6" tint="0.59996337778862885"/>
      </left>
      <right style="thin">
        <color theme="6" tint="0.59996337778862885"/>
      </right>
      <top/>
      <bottom/>
      <diagonal/>
    </border>
    <border>
      <left/>
      <right/>
      <top/>
      <bottom style="thin">
        <color indexed="64"/>
      </bottom>
      <diagonal/>
    </border>
    <border>
      <left style="thin">
        <color theme="0" tint="-4.9989318521683403E-2"/>
      </left>
      <right style="thin">
        <color theme="0" tint="-4.9989318521683403E-2"/>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thin">
        <color theme="2" tint="-0.24994659260841701"/>
      </left>
      <right/>
      <top style="thin">
        <color theme="2" tint="-0.24994659260841701"/>
      </top>
      <bottom/>
      <diagonal/>
    </border>
    <border>
      <left/>
      <right/>
      <top style="thin">
        <color theme="2" tint="-0.24994659260841701"/>
      </top>
      <bottom/>
      <diagonal/>
    </border>
    <border>
      <left style="thin">
        <color theme="2" tint="-0.24994659260841701"/>
      </left>
      <right/>
      <top/>
      <bottom/>
      <diagonal/>
    </border>
    <border>
      <left/>
      <right style="thin">
        <color theme="2" tint="-0.24994659260841701"/>
      </right>
      <top style="thin">
        <color theme="2" tint="-0.24994659260841701"/>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theme="0"/>
      </left>
      <right style="thin">
        <color theme="0"/>
      </right>
      <top style="thin">
        <color theme="0"/>
      </top>
      <bottom style="thin">
        <color theme="0"/>
      </bottom>
      <diagonal/>
    </border>
    <border>
      <left/>
      <right/>
      <top style="thin">
        <color theme="0" tint="-4.9989318521683403E-2"/>
      </top>
      <bottom style="thin">
        <color theme="0" tint="-4.9989318521683403E-2"/>
      </bottom>
      <diagonal/>
    </border>
    <border>
      <left/>
      <right style="thin">
        <color theme="0" tint="-0.24994659260841701"/>
      </right>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cellStyleXfs>
  <cellXfs count="133">
    <xf numFmtId="0" fontId="0" fillId="0" borderId="0" xfId="0"/>
    <xf numFmtId="0" fontId="2" fillId="0" borderId="0" xfId="0" applyFont="1" applyAlignment="1">
      <alignment horizontal="left" vertical="top" wrapText="1"/>
    </xf>
    <xf numFmtId="0" fontId="0" fillId="0" borderId="1" xfId="0" applyBorder="1"/>
    <xf numFmtId="14" fontId="0" fillId="0" borderId="1" xfId="0" applyNumberFormat="1" applyBorder="1"/>
    <xf numFmtId="0" fontId="0" fillId="0" borderId="1" xfId="0" applyBorder="1" applyAlignment="1">
      <alignment horizontal="center" vertical="center"/>
    </xf>
    <xf numFmtId="0" fontId="2" fillId="2" borderId="1" xfId="0" applyFont="1" applyFill="1" applyBorder="1"/>
    <xf numFmtId="0" fontId="2" fillId="0" borderId="0" xfId="0" applyFont="1"/>
    <xf numFmtId="0" fontId="2" fillId="2" borderId="1" xfId="0" applyFont="1" applyFill="1" applyBorder="1" applyAlignment="1">
      <alignment wrapText="1"/>
    </xf>
    <xf numFmtId="166" fontId="0" fillId="0" borderId="0" xfId="0" applyNumberFormat="1"/>
    <xf numFmtId="9" fontId="0" fillId="0" borderId="0" xfId="2" applyFont="1"/>
    <xf numFmtId="0" fontId="0" fillId="0" borderId="0" xfId="0" pivotButton="1"/>
    <xf numFmtId="0" fontId="0" fillId="7" borderId="0" xfId="0" applyFill="1"/>
    <xf numFmtId="0" fontId="0" fillId="0" borderId="3" xfId="0" applyBorder="1"/>
    <xf numFmtId="0" fontId="2" fillId="7" borderId="0" xfId="0" applyFont="1" applyFill="1" applyAlignment="1">
      <alignment vertical="center"/>
    </xf>
    <xf numFmtId="0" fontId="0" fillId="7" borderId="0" xfId="0" applyFill="1" applyAlignment="1">
      <alignment vertical="center"/>
    </xf>
    <xf numFmtId="0" fontId="0" fillId="9" borderId="0" xfId="0" applyFill="1"/>
    <xf numFmtId="0" fontId="0" fillId="0" borderId="0" xfId="0" applyFill="1"/>
    <xf numFmtId="0" fontId="2" fillId="0" borderId="0" xfId="0" applyFont="1" applyFill="1" applyAlignment="1">
      <alignment horizontal="center" vertical="center"/>
    </xf>
    <xf numFmtId="0" fontId="0" fillId="8" borderId="0" xfId="0" applyFill="1" applyAlignment="1">
      <alignment horizontal="right"/>
    </xf>
    <xf numFmtId="0" fontId="2" fillId="0" borderId="0" xfId="0" applyFont="1" applyFill="1" applyBorder="1" applyAlignment="1">
      <alignment horizontal="left" vertical="top" wrapText="1"/>
    </xf>
    <xf numFmtId="0" fontId="0" fillId="0" borderId="0" xfId="0" applyFill="1" applyBorder="1" applyAlignment="1">
      <alignment horizontal="center" vertical="center"/>
    </xf>
    <xf numFmtId="0" fontId="0" fillId="8" borderId="1" xfId="0" applyFill="1" applyBorder="1"/>
    <xf numFmtId="0" fontId="0" fillId="0" borderId="1" xfId="0" applyNumberFormat="1" applyBorder="1"/>
    <xf numFmtId="0" fontId="9" fillId="4" borderId="0" xfId="0" applyFont="1" applyFill="1"/>
    <xf numFmtId="0" fontId="9" fillId="4" borderId="0" xfId="0" applyFont="1" applyFill="1" applyAlignment="1">
      <alignment horizontal="center"/>
    </xf>
    <xf numFmtId="0" fontId="11" fillId="4" borderId="0" xfId="0" applyFont="1" applyFill="1"/>
    <xf numFmtId="0" fontId="9" fillId="3" borderId="0" xfId="0" applyFont="1" applyFill="1"/>
    <xf numFmtId="0" fontId="9" fillId="3" borderId="0" xfId="0" applyFont="1" applyFill="1" applyAlignment="1">
      <alignment horizontal="center"/>
    </xf>
    <xf numFmtId="0" fontId="11" fillId="3" borderId="0" xfId="0" applyFont="1" applyFill="1" applyAlignment="1">
      <alignment horizontal="center"/>
    </xf>
    <xf numFmtId="14" fontId="11" fillId="4" borderId="0" xfId="0" applyNumberFormat="1" applyFont="1" applyFill="1" applyAlignment="1">
      <alignment horizontal="left" vertical="top"/>
    </xf>
    <xf numFmtId="0" fontId="9" fillId="5" borderId="0" xfId="0" applyFont="1" applyFill="1"/>
    <xf numFmtId="169" fontId="10" fillId="5" borderId="0" xfId="0" applyNumberFormat="1" applyFont="1" applyFill="1" applyAlignment="1">
      <alignment horizontal="center" vertical="center"/>
    </xf>
    <xf numFmtId="0" fontId="11" fillId="5" borderId="0" xfId="0" applyFont="1" applyFill="1" applyAlignment="1">
      <alignment horizontal="left" vertical="center"/>
    </xf>
    <xf numFmtId="0" fontId="10" fillId="5" borderId="0" xfId="0" applyFont="1" applyFill="1" applyAlignment="1">
      <alignment horizontal="left" vertical="center"/>
    </xf>
    <xf numFmtId="168" fontId="12" fillId="5" borderId="0" xfId="0" applyNumberFormat="1" applyFont="1" applyFill="1" applyAlignment="1">
      <alignment horizontal="center" textRotation="75"/>
    </xf>
    <xf numFmtId="168" fontId="11" fillId="5" borderId="0" xfId="0" applyNumberFormat="1" applyFont="1" applyFill="1" applyAlignment="1">
      <alignment horizontal="center" textRotation="75"/>
    </xf>
    <xf numFmtId="0" fontId="9" fillId="4" borderId="0" xfId="0" applyFont="1" applyFill="1" applyAlignment="1">
      <alignment vertical="center"/>
    </xf>
    <xf numFmtId="0" fontId="9" fillId="5" borderId="0" xfId="0" applyFont="1" applyFill="1" applyAlignment="1">
      <alignment horizontal="right" vertical="center"/>
    </xf>
    <xf numFmtId="167" fontId="12" fillId="6" borderId="2" xfId="0" applyNumberFormat="1" applyFont="1" applyFill="1" applyBorder="1" applyAlignment="1">
      <alignment horizontal="center" vertical="center"/>
    </xf>
    <xf numFmtId="167" fontId="13" fillId="6" borderId="2" xfId="0" applyNumberFormat="1" applyFont="1" applyFill="1" applyBorder="1" applyAlignment="1">
      <alignment horizontal="center" vertical="center"/>
    </xf>
    <xf numFmtId="0" fontId="9" fillId="0" borderId="0" xfId="0" applyFont="1" applyAlignment="1">
      <alignment vertical="center"/>
    </xf>
    <xf numFmtId="0" fontId="9" fillId="0" borderId="0" xfId="0" applyFont="1"/>
    <xf numFmtId="164" fontId="9" fillId="0" borderId="0" xfId="0" applyNumberFormat="1" applyFont="1"/>
    <xf numFmtId="0" fontId="14" fillId="0" borderId="0" xfId="0" applyFont="1"/>
    <xf numFmtId="9" fontId="9" fillId="0" borderId="0" xfId="0" applyNumberFormat="1" applyFont="1"/>
    <xf numFmtId="3" fontId="9" fillId="0" borderId="0" xfId="0" applyNumberFormat="1" applyFont="1"/>
    <xf numFmtId="3" fontId="15" fillId="5" borderId="0" xfId="0" applyNumberFormat="1" applyFont="1" applyFill="1"/>
    <xf numFmtId="0" fontId="9" fillId="0" borderId="4"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xf numFmtId="164" fontId="14" fillId="0" borderId="0" xfId="0" applyNumberFormat="1" applyFont="1"/>
    <xf numFmtId="0" fontId="9" fillId="0" borderId="0" xfId="0" applyFont="1" applyAlignment="1">
      <alignment horizontal="right"/>
    </xf>
    <xf numFmtId="0" fontId="9" fillId="0" borderId="0" xfId="0" applyFont="1" applyAlignment="1">
      <alignment horizontal="center"/>
    </xf>
    <xf numFmtId="0" fontId="9" fillId="0" borderId="0" xfId="0" applyFont="1" applyBorder="1" applyAlignment="1">
      <alignment horizontal="center"/>
    </xf>
    <xf numFmtId="0" fontId="9" fillId="11" borderId="0" xfId="0" applyFont="1" applyFill="1" applyAlignment="1">
      <alignment vertical="center"/>
    </xf>
    <xf numFmtId="0" fontId="9" fillId="11" borderId="0" xfId="0" applyFont="1" applyFill="1" applyAlignment="1">
      <alignment horizontal="right" vertical="center"/>
    </xf>
    <xf numFmtId="0" fontId="9" fillId="11" borderId="0" xfId="0" applyFont="1" applyFill="1" applyAlignment="1">
      <alignment horizontal="center" vertical="center"/>
    </xf>
    <xf numFmtId="167" fontId="12" fillId="11" borderId="2" xfId="0" applyNumberFormat="1" applyFont="1" applyFill="1" applyBorder="1" applyAlignment="1">
      <alignment horizontal="center" vertical="center"/>
    </xf>
    <xf numFmtId="0" fontId="9" fillId="11" borderId="4" xfId="0" applyFont="1" applyFill="1" applyBorder="1" applyAlignment="1">
      <alignment horizontal="center" vertical="center"/>
    </xf>
    <xf numFmtId="0" fontId="11" fillId="5" borderId="0" xfId="0" applyFont="1" applyFill="1"/>
    <xf numFmtId="0" fontId="11" fillId="4" borderId="0" xfId="0" applyFont="1" applyFill="1" applyAlignment="1">
      <alignment horizontal="center" vertical="center"/>
    </xf>
    <xf numFmtId="0" fontId="17" fillId="4" borderId="0" xfId="0" applyFont="1" applyFill="1" applyAlignment="1">
      <alignment horizontal="left" vertical="center"/>
    </xf>
    <xf numFmtId="0" fontId="9" fillId="5" borderId="9" xfId="0" applyFont="1" applyFill="1" applyBorder="1"/>
    <xf numFmtId="0" fontId="11" fillId="12" borderId="6" xfId="0" applyFont="1" applyFill="1" applyBorder="1" applyAlignment="1">
      <alignment horizontal="left" vertical="center" indent="1"/>
    </xf>
    <xf numFmtId="0" fontId="18" fillId="5" borderId="5" xfId="0" applyFont="1" applyFill="1" applyBorder="1" applyAlignment="1">
      <alignment horizontal="left" vertical="center" indent="1"/>
    </xf>
    <xf numFmtId="0" fontId="11" fillId="12" borderId="5" xfId="0" applyFont="1" applyFill="1" applyBorder="1" applyAlignment="1">
      <alignment horizontal="left" vertical="center" indent="1"/>
    </xf>
    <xf numFmtId="0" fontId="18" fillId="5" borderId="6" xfId="0" applyFont="1" applyFill="1" applyBorder="1" applyAlignment="1">
      <alignment horizontal="left" vertical="center" indent="1"/>
    </xf>
    <xf numFmtId="0" fontId="9" fillId="5" borderId="8" xfId="0" applyFont="1" applyFill="1" applyBorder="1"/>
    <xf numFmtId="0" fontId="9" fillId="5" borderId="7" xfId="0" applyFont="1" applyFill="1" applyBorder="1"/>
    <xf numFmtId="0" fontId="9" fillId="12" borderId="0" xfId="0" applyFont="1" applyFill="1"/>
    <xf numFmtId="0" fontId="9" fillId="5" borderId="11" xfId="0" applyFont="1" applyFill="1" applyBorder="1"/>
    <xf numFmtId="14" fontId="11" fillId="12" borderId="6" xfId="0" applyNumberFormat="1" applyFont="1" applyFill="1" applyBorder="1" applyAlignment="1">
      <alignment horizontal="left" vertical="center" indent="1"/>
    </xf>
    <xf numFmtId="0" fontId="9" fillId="5" borderId="13" xfId="0" applyFont="1" applyFill="1" applyBorder="1"/>
    <xf numFmtId="0" fontId="19" fillId="12" borderId="0" xfId="0" applyFont="1" applyFill="1" applyAlignment="1">
      <alignment horizontal="center" vertical="center"/>
    </xf>
    <xf numFmtId="0" fontId="9" fillId="5" borderId="0" xfId="0" applyFont="1" applyFill="1" applyAlignment="1">
      <alignment horizontal="center" vertical="center"/>
    </xf>
    <xf numFmtId="0" fontId="19" fillId="5" borderId="0" xfId="0" applyFont="1" applyFill="1" applyAlignment="1">
      <alignment horizontal="center" vertical="center"/>
    </xf>
    <xf numFmtId="168" fontId="20" fillId="4" borderId="0" xfId="0" applyNumberFormat="1" applyFont="1" applyFill="1" applyAlignment="1">
      <alignment textRotation="75" wrapText="1"/>
    </xf>
    <xf numFmtId="0" fontId="21" fillId="10" borderId="0" xfId="0" applyFont="1" applyFill="1" applyBorder="1" applyAlignment="1">
      <alignment horizontal="center" vertical="center" wrapText="1"/>
    </xf>
    <xf numFmtId="0" fontId="21" fillId="10" borderId="0" xfId="0" applyFont="1" applyFill="1" applyBorder="1" applyAlignment="1">
      <alignment horizontal="left" vertical="center" indent="1"/>
    </xf>
    <xf numFmtId="0" fontId="21" fillId="10" borderId="0" xfId="0" applyFont="1" applyFill="1" applyBorder="1" applyAlignment="1">
      <alignment horizontal="center" vertical="center"/>
    </xf>
    <xf numFmtId="0" fontId="21" fillId="10" borderId="0" xfId="0" applyFont="1" applyFill="1" applyBorder="1" applyAlignment="1">
      <alignment horizontal="left" vertical="center" wrapText="1"/>
    </xf>
    <xf numFmtId="0" fontId="21" fillId="10" borderId="0" xfId="0" applyFont="1" applyFill="1" applyBorder="1" applyAlignment="1">
      <alignment horizontal="left" vertical="center"/>
    </xf>
    <xf numFmtId="0" fontId="21" fillId="10" borderId="0" xfId="0" applyFont="1" applyFill="1" applyBorder="1" applyAlignment="1">
      <alignment horizontal="right" vertical="center"/>
    </xf>
    <xf numFmtId="0" fontId="21" fillId="10" borderId="0" xfId="0" applyFont="1" applyFill="1" applyBorder="1" applyAlignment="1">
      <alignment horizontal="right" vertical="center" wrapText="1"/>
    </xf>
    <xf numFmtId="0" fontId="21" fillId="10" borderId="0" xfId="0" applyFont="1" applyFill="1" applyBorder="1" applyAlignment="1">
      <alignment horizontal="left" vertical="center" wrapText="1" indent="1"/>
    </xf>
    <xf numFmtId="0" fontId="21" fillId="0" borderId="0" xfId="0" applyFont="1" applyFill="1" applyBorder="1" applyAlignment="1">
      <alignment horizontal="left" vertical="center" wrapText="1" indent="1"/>
    </xf>
    <xf numFmtId="0" fontId="22" fillId="0" borderId="0" xfId="0" applyFont="1" applyFill="1" applyAlignment="1">
      <alignment horizontal="center" vertical="center"/>
    </xf>
    <xf numFmtId="0" fontId="9" fillId="0" borderId="0" xfId="0" applyFont="1" applyFill="1" applyBorder="1" applyAlignment="1">
      <alignment horizontal="left" vertical="top" wrapText="1" indent="1"/>
    </xf>
    <xf numFmtId="1" fontId="9" fillId="0" borderId="0" xfId="0" applyNumberFormat="1" applyFont="1"/>
    <xf numFmtId="0" fontId="24" fillId="4" borderId="14" xfId="0" applyFont="1" applyFill="1" applyBorder="1" applyAlignment="1">
      <alignment vertical="center"/>
    </xf>
    <xf numFmtId="0" fontId="25" fillId="4" borderId="0" xfId="0" applyFont="1" applyFill="1" applyAlignment="1">
      <alignment horizontal="left" vertical="center"/>
    </xf>
    <xf numFmtId="0" fontId="26" fillId="4" borderId="0" xfId="0" applyFont="1" applyFill="1"/>
    <xf numFmtId="0" fontId="8" fillId="11" borderId="0" xfId="0" applyFont="1" applyFill="1" applyAlignment="1">
      <alignment horizontal="center" vertical="center" wrapText="1"/>
    </xf>
    <xf numFmtId="0" fontId="8" fillId="11" borderId="0" xfId="0" applyFont="1" applyFill="1" applyAlignment="1">
      <alignment horizontal="center" vertical="center"/>
    </xf>
    <xf numFmtId="14" fontId="0" fillId="13" borderId="16" xfId="0" applyNumberFormat="1" applyFill="1" applyBorder="1"/>
    <xf numFmtId="0" fontId="0" fillId="13" borderId="16" xfId="0" applyFill="1" applyBorder="1"/>
    <xf numFmtId="0" fontId="5" fillId="13" borderId="16" xfId="0" applyFont="1" applyFill="1" applyBorder="1"/>
    <xf numFmtId="0" fontId="8" fillId="11" borderId="0" xfId="0" applyFont="1" applyFill="1" applyAlignment="1">
      <alignment horizontal="left" vertical="top" wrapText="1"/>
    </xf>
    <xf numFmtId="0" fontId="6" fillId="11" borderId="1" xfId="0" applyFont="1" applyFill="1" applyBorder="1"/>
    <xf numFmtId="0" fontId="9" fillId="5" borderId="0" xfId="0" applyFont="1" applyFill="1" applyAlignment="1">
      <alignment horizontal="left" vertical="center"/>
    </xf>
    <xf numFmtId="0" fontId="18" fillId="5" borderId="10" xfId="0" applyFont="1" applyFill="1" applyBorder="1" applyAlignment="1">
      <alignment horizontal="left" vertical="center"/>
    </xf>
    <xf numFmtId="0" fontId="18" fillId="5" borderId="0" xfId="0" applyFont="1" applyFill="1" applyBorder="1" applyAlignment="1">
      <alignment horizontal="left" vertical="center"/>
    </xf>
    <xf numFmtId="0" fontId="18" fillId="5" borderId="14" xfId="0" applyFont="1" applyFill="1" applyBorder="1" applyAlignment="1">
      <alignment horizontal="left" vertical="center"/>
    </xf>
    <xf numFmtId="0" fontId="27" fillId="5" borderId="0" xfId="0" applyFont="1" applyFill="1" applyAlignment="1">
      <alignment horizontal="right" vertical="center"/>
    </xf>
    <xf numFmtId="0" fontId="27" fillId="5" borderId="0" xfId="0" applyFont="1" applyFill="1" applyAlignment="1">
      <alignment horizontal="left" vertical="center"/>
    </xf>
    <xf numFmtId="0" fontId="9" fillId="0" borderId="0" xfId="0" applyFont="1" applyAlignment="1">
      <alignment horizontal="right" vertical="center"/>
    </xf>
    <xf numFmtId="0" fontId="14" fillId="4" borderId="0" xfId="0" applyFont="1" applyFill="1"/>
    <xf numFmtId="0" fontId="28" fillId="4" borderId="0" xfId="0" applyFont="1" applyFill="1" applyAlignment="1">
      <alignment horizontal="left" vertical="center"/>
    </xf>
    <xf numFmtId="0" fontId="29" fillId="4" borderId="0" xfId="3" applyFill="1"/>
    <xf numFmtId="0" fontId="11" fillId="0" borderId="0" xfId="0" applyFont="1" applyFill="1"/>
    <xf numFmtId="0" fontId="11" fillId="0" borderId="0" xfId="0" applyFont="1" applyFill="1" applyAlignment="1">
      <alignment horizontal="center" vertical="center"/>
    </xf>
    <xf numFmtId="0" fontId="17" fillId="0" borderId="0" xfId="0" applyFont="1" applyFill="1" applyAlignment="1">
      <alignment horizontal="left" vertical="center"/>
    </xf>
    <xf numFmtId="0" fontId="24" fillId="0" borderId="0" xfId="0" applyFont="1" applyFill="1" applyBorder="1" applyAlignment="1">
      <alignment vertical="center"/>
    </xf>
    <xf numFmtId="0" fontId="24" fillId="4" borderId="14" xfId="0" applyFont="1" applyFill="1" applyBorder="1" applyAlignment="1">
      <alignment horizontal="left" vertical="center" indent="3"/>
    </xf>
    <xf numFmtId="0" fontId="25" fillId="4" borderId="0" xfId="0" applyFont="1" applyFill="1" applyAlignment="1">
      <alignment horizontal="left" vertical="center" indent="7"/>
    </xf>
    <xf numFmtId="0" fontId="24" fillId="4" borderId="0" xfId="0" applyFont="1" applyFill="1" applyAlignment="1">
      <alignment horizontal="left" vertical="center"/>
    </xf>
    <xf numFmtId="0" fontId="16" fillId="0" borderId="17" xfId="0" applyFont="1" applyFill="1" applyBorder="1" applyAlignment="1">
      <alignment horizontal="left" vertical="top" wrapText="1"/>
    </xf>
    <xf numFmtId="0" fontId="9" fillId="0" borderId="17" xfId="0" applyFont="1" applyFill="1" applyBorder="1" applyAlignment="1">
      <alignment horizontal="left" vertical="top" wrapText="1" indent="1"/>
    </xf>
    <xf numFmtId="0" fontId="9" fillId="0" borderId="17" xfId="0" applyFont="1" applyFill="1" applyBorder="1" applyAlignment="1">
      <alignment horizontal="center" vertical="center"/>
    </xf>
    <xf numFmtId="0" fontId="9" fillId="0" borderId="17" xfId="0" applyFont="1" applyFill="1" applyBorder="1" applyAlignment="1">
      <alignment horizontal="left" vertical="top" wrapText="1"/>
    </xf>
    <xf numFmtId="164" fontId="9" fillId="0" borderId="17" xfId="0" applyNumberFormat="1" applyFont="1" applyFill="1" applyBorder="1" applyAlignment="1">
      <alignment horizontal="right" vertical="top"/>
    </xf>
    <xf numFmtId="0" fontId="9" fillId="0" borderId="17" xfId="0" applyNumberFormat="1" applyFont="1" applyFill="1" applyBorder="1" applyAlignment="1">
      <alignment horizontal="right" vertical="top"/>
    </xf>
    <xf numFmtId="0" fontId="16" fillId="0" borderId="17" xfId="0" applyFont="1" applyFill="1" applyBorder="1" applyAlignment="1">
      <alignment horizontal="center" vertical="top"/>
    </xf>
    <xf numFmtId="6" fontId="23" fillId="0" borderId="17" xfId="1" applyNumberFormat="1" applyFont="1" applyFill="1" applyBorder="1" applyAlignment="1">
      <alignment horizontal="right" vertical="top" wrapText="1"/>
    </xf>
    <xf numFmtId="0" fontId="9" fillId="0" borderId="18" xfId="0" applyFont="1" applyFill="1" applyBorder="1" applyAlignment="1">
      <alignment horizontal="left" vertical="top" wrapText="1" indent="1"/>
    </xf>
    <xf numFmtId="9" fontId="9" fillId="0" borderId="17" xfId="2" applyNumberFormat="1" applyFont="1" applyFill="1" applyBorder="1" applyAlignment="1">
      <alignment horizontal="center" vertical="center"/>
    </xf>
    <xf numFmtId="0" fontId="24" fillId="4" borderId="14" xfId="0" applyFont="1" applyFill="1" applyBorder="1" applyAlignment="1">
      <alignment horizontal="left" vertical="center" indent="6"/>
    </xf>
    <xf numFmtId="0" fontId="11" fillId="12" borderId="9" xfId="0" applyFont="1" applyFill="1" applyBorder="1" applyAlignment="1">
      <alignment horizontal="left" vertical="top" indent="1"/>
    </xf>
    <xf numFmtId="0" fontId="11" fillId="12" borderId="10" xfId="0" applyFont="1" applyFill="1" applyBorder="1" applyAlignment="1">
      <alignment horizontal="left" vertical="top" indent="1"/>
    </xf>
    <xf numFmtId="0" fontId="11" fillId="12" borderId="12" xfId="0" applyFont="1" applyFill="1" applyBorder="1" applyAlignment="1">
      <alignment horizontal="left" vertical="top" indent="1"/>
    </xf>
    <xf numFmtId="0" fontId="11" fillId="12" borderId="13" xfId="0" applyFont="1" applyFill="1" applyBorder="1" applyAlignment="1">
      <alignment horizontal="left" vertical="top" indent="1"/>
    </xf>
    <xf numFmtId="0" fontId="11" fillId="12" borderId="14" xfId="0" applyFont="1" applyFill="1" applyBorder="1" applyAlignment="1">
      <alignment horizontal="left" vertical="top" indent="1"/>
    </xf>
    <xf numFmtId="0" fontId="11" fillId="12" borderId="15" xfId="0" applyFont="1" applyFill="1" applyBorder="1" applyAlignment="1">
      <alignment horizontal="left" vertical="top" indent="1"/>
    </xf>
  </cellXfs>
  <cellStyles count="4">
    <cellStyle name="Currency" xfId="1" builtinId="4" customBuiltin="1"/>
    <cellStyle name="Hyperlink" xfId="3" builtinId="8"/>
    <cellStyle name="Normal" xfId="0" builtinId="0"/>
    <cellStyle name="Percent" xfId="2" builtinId="5"/>
  </cellStyles>
  <dxfs count="400">
    <dxf>
      <font>
        <b val="0"/>
        <i val="0"/>
        <strike val="0"/>
        <condense val="0"/>
        <extend val="0"/>
        <outline val="0"/>
        <shadow val="0"/>
        <u val="none"/>
        <vertAlign val="baseline"/>
        <sz val="11"/>
        <color theme="1"/>
        <name val="Roboto"/>
        <scheme val="none"/>
      </font>
      <fill>
        <patternFill patternType="none">
          <fgColor indexed="64"/>
          <bgColor indexed="65"/>
        </patternFill>
      </fill>
      <alignment horizontal="left" vertical="top" textRotation="0" wrapText="1" indent="1" justifyLastLine="0" shrinkToFit="0" readingOrder="0"/>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left" vertical="top" textRotation="0" wrapText="1" indent="1" justifyLastLine="0" shrinkToFit="0" readingOrder="0"/>
      <border diagonalUp="0" diagonalDown="0">
        <left/>
        <right style="thin">
          <color theme="0" tint="-0.24994659260841701"/>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Roboto"/>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Inter"/>
        <scheme val="none"/>
      </font>
      <numFmt numFmtId="10" formatCode="&quot;$&quot;#,##0_);[Red]\(&quot;$&quot;#,##0\)"/>
      <fill>
        <patternFill patternType="none">
          <fgColor indexed="64"/>
          <bgColor indexed="65"/>
        </patternFill>
      </fill>
      <alignment horizontal="right" vertical="top"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Roboto"/>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Inter"/>
        <scheme val="none"/>
      </font>
      <numFmt numFmtId="10" formatCode="&quot;$&quot;#,##0_);[Red]\(&quot;$&quot;#,##0\)"/>
      <fill>
        <patternFill patternType="none">
          <fgColor indexed="64"/>
          <bgColor indexed="65"/>
        </patternFill>
      </fill>
      <alignment horizontal="right" vertical="top" textRotation="0" wrapText="1" indent="0" justifyLastLine="0" shrinkToFit="0" readingOrder="0"/>
      <border diagonalUp="0" diagonalDown="0">
        <left/>
        <right/>
        <top style="thin">
          <color theme="0" tint="-4.9989318521683403E-2"/>
        </top>
        <bottom style="thin">
          <color theme="0" tint="-4.9989318521683403E-2"/>
        </bottom>
        <vertical/>
        <horizontal style="thin">
          <color theme="0" tint="-4.9989318521683403E-2"/>
        </horizontal>
      </border>
    </dxf>
    <dxf>
      <font>
        <b/>
        <i val="0"/>
        <strike val="0"/>
        <condense val="0"/>
        <extend val="0"/>
        <outline val="0"/>
        <shadow val="0"/>
        <u val="none"/>
        <vertAlign val="baseline"/>
        <sz val="11"/>
        <color theme="1"/>
        <name val="Roboto"/>
        <scheme val="none"/>
      </font>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1"/>
        <color theme="1"/>
        <name val="Inter"/>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right/>
        <top style="thin">
          <color theme="0" tint="-4.9989318521683403E-2"/>
        </top>
        <bottom style="thin">
          <color theme="0" tint="-4.9989318521683403E-2"/>
        </bottom>
        <vertical/>
        <horizontal style="thin">
          <color theme="0" tint="-4.9989318521683403E-2"/>
        </horizontal>
      </border>
    </dxf>
    <dxf>
      <font>
        <b val="0"/>
        <i val="0"/>
        <strike val="0"/>
        <condense val="0"/>
        <extend val="0"/>
        <outline val="0"/>
        <shadow val="0"/>
        <u val="none"/>
        <vertAlign val="baseline"/>
        <sz val="11"/>
        <color theme="1"/>
        <name val="Roboto"/>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1"/>
        <name val="Inter"/>
        <scheme val="none"/>
      </font>
      <numFmt numFmtId="164" formatCode="m/d/yyyy;@"/>
      <fill>
        <patternFill patternType="none">
          <fgColor indexed="64"/>
          <bgColor indexed="65"/>
        </patternFill>
      </fill>
      <alignment horizontal="right" vertical="top" textRotation="0" wrapText="0" indent="0" justifyLastLine="0" shrinkToFit="0" readingOrder="0"/>
      <border diagonalUp="0" diagonalDown="0">
        <left/>
        <right/>
        <top style="thin">
          <color theme="0" tint="-4.9989318521683403E-2"/>
        </top>
        <bottom style="thin">
          <color theme="0" tint="-4.9989318521683403E-2"/>
        </bottom>
        <vertical/>
        <horizontal style="thin">
          <color theme="0" tint="-4.9989318521683403E-2"/>
        </horizontal>
      </border>
    </dxf>
    <dxf>
      <font>
        <b val="0"/>
        <i val="0"/>
        <strike val="0"/>
        <condense val="0"/>
        <extend val="0"/>
        <outline val="0"/>
        <shadow val="0"/>
        <u val="none"/>
        <vertAlign val="baseline"/>
        <sz val="11"/>
        <color theme="1"/>
        <name val="Inter"/>
        <scheme val="none"/>
      </font>
      <numFmt numFmtId="0" formatCode="General"/>
      <fill>
        <patternFill patternType="none">
          <fgColor indexed="64"/>
          <bgColor indexed="65"/>
        </patternFill>
      </fill>
      <alignment horizontal="right" vertical="top" textRotation="0" wrapText="0" indent="0" justifyLastLine="0" shrinkToFit="0" readingOrder="0"/>
      <border diagonalUp="0" diagonalDown="0">
        <left/>
        <right/>
        <top style="thin">
          <color theme="0" tint="-4.9989318521683403E-2"/>
        </top>
        <bottom style="thin">
          <color theme="0" tint="-4.9989318521683403E-2"/>
        </bottom>
        <vertical/>
        <horizontal style="thin">
          <color theme="0" tint="-4.9989318521683403E-2"/>
        </horizontal>
      </border>
    </dxf>
    <dxf>
      <font>
        <b val="0"/>
        <i val="0"/>
        <strike val="0"/>
        <condense val="0"/>
        <extend val="0"/>
        <outline val="0"/>
        <shadow val="0"/>
        <u val="none"/>
        <vertAlign val="baseline"/>
        <sz val="11"/>
        <color theme="1"/>
        <name val="Roboto"/>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1"/>
        <name val="Inter"/>
        <scheme val="none"/>
      </font>
      <numFmt numFmtId="164" formatCode="m/d/yyyy;@"/>
      <fill>
        <patternFill patternType="none">
          <fgColor indexed="64"/>
          <bgColor indexed="65"/>
        </patternFill>
      </fill>
      <alignment horizontal="right" vertical="top" textRotation="0" wrapText="0" indent="0"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Roboto"/>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Inter"/>
        <scheme val="none"/>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Roboto"/>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4.9989318521683403E-2"/>
        </top>
        <bottom style="thin">
          <color theme="0" tint="-4.9989318521683403E-2"/>
        </bottom>
      </border>
    </dxf>
    <dxf>
      <font>
        <b val="0"/>
        <i val="0"/>
        <strike val="0"/>
        <condense val="0"/>
        <extend val="0"/>
        <outline val="0"/>
        <shadow val="0"/>
        <u val="none"/>
        <vertAlign val="baseline"/>
        <sz val="11"/>
        <color theme="1"/>
        <name val="Roboto"/>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left" vertical="top" textRotation="0" wrapText="1" indent="0" justifyLastLine="0" shrinkToFit="0" readingOrder="0"/>
      <border diagonalUp="0" diagonalDown="0">
        <left/>
        <right/>
        <top style="thin">
          <color theme="0" tint="-4.9989318521683403E-2"/>
        </top>
        <bottom style="thin">
          <color theme="0" tint="-4.9989318521683403E-2"/>
        </bottom>
        <vertical/>
        <horizontal style="thin">
          <color theme="0" tint="-4.9989318521683403E-2"/>
        </horizontal>
      </border>
    </dxf>
    <dxf>
      <font>
        <b val="0"/>
        <i val="0"/>
        <strike val="0"/>
        <condense val="0"/>
        <extend val="0"/>
        <outline val="0"/>
        <shadow val="0"/>
        <u val="none"/>
        <vertAlign val="baseline"/>
        <sz val="11"/>
        <color theme="1"/>
        <name val="Roboto"/>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left" vertical="top" textRotation="0" wrapText="1" indent="0" justifyLastLine="0" shrinkToFit="0" readingOrder="0"/>
      <border diagonalUp="0" diagonalDown="0">
        <left/>
        <right/>
        <top style="thin">
          <color theme="0" tint="-4.9989318521683403E-2"/>
        </top>
        <bottom style="thin">
          <color theme="0" tint="-4.9989318521683403E-2"/>
        </bottom>
        <vertical/>
        <horizontal style="thin">
          <color theme="0" tint="-4.9989318521683403E-2"/>
        </horizontal>
      </border>
    </dxf>
    <dxf>
      <font>
        <b val="0"/>
        <i val="0"/>
        <strike val="0"/>
        <condense val="0"/>
        <extend val="0"/>
        <outline val="0"/>
        <shadow val="0"/>
        <u val="none"/>
        <vertAlign val="baseline"/>
        <sz val="11"/>
        <color theme="1"/>
        <name val="Roboto"/>
        <scheme val="none"/>
      </font>
      <fill>
        <patternFill patternType="none">
          <fgColor indexed="64"/>
          <bgColor indexed="65"/>
        </patternFill>
      </fill>
      <alignment horizontal="left" vertical="top" textRotation="0" wrapText="1" indent="1" justifyLastLine="0" shrinkToFit="0" readingOrder="0"/>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left" vertical="top" textRotation="0" wrapText="1" indent="1" justifyLastLine="0" shrinkToFit="0" readingOrder="0"/>
      <border diagonalUp="0" diagonalDown="0">
        <left/>
        <right/>
        <top style="thin">
          <color theme="0" tint="-4.9989318521683403E-2"/>
        </top>
        <bottom style="thin">
          <color theme="0" tint="-4.9989318521683403E-2"/>
        </bottom>
        <vertical/>
        <horizontal style="thin">
          <color theme="0" tint="-4.9989318521683403E-2"/>
        </horizontal>
      </border>
    </dxf>
    <dxf>
      <font>
        <b val="0"/>
        <i val="0"/>
        <strike val="0"/>
        <condense val="0"/>
        <extend val="0"/>
        <outline val="0"/>
        <shadow val="0"/>
        <u val="none"/>
        <vertAlign val="baseline"/>
        <sz val="11"/>
        <color theme="1"/>
        <name val="Roboto"/>
        <scheme val="none"/>
      </font>
      <fill>
        <patternFill patternType="none">
          <fgColor indexed="64"/>
          <bgColor indexed="65"/>
        </patternFill>
      </fill>
      <alignment horizontal="left" vertical="top" textRotation="0" wrapText="1" indent="1" justifyLastLine="0" shrinkToFit="0" readingOrder="0"/>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left" vertical="top" textRotation="0" wrapText="1" indent="1" justifyLastLine="0" shrinkToFit="0" readingOrder="0"/>
      <border diagonalUp="0" diagonalDown="0">
        <left/>
        <right/>
        <top style="thin">
          <color theme="0" tint="-4.9989318521683403E-2"/>
        </top>
        <bottom style="thin">
          <color theme="0" tint="-4.9989318521683403E-2"/>
        </bottom>
        <vertical/>
        <horizontal style="thin">
          <color theme="0" tint="-4.9989318521683403E-2"/>
        </horizontal>
      </border>
    </dxf>
    <dxf>
      <font>
        <b val="0"/>
        <i val="0"/>
        <strike val="0"/>
        <condense val="0"/>
        <extend val="0"/>
        <outline val="0"/>
        <shadow val="0"/>
        <u val="none"/>
        <vertAlign val="baseline"/>
        <sz val="11"/>
        <color theme="1"/>
        <name val="Roboto"/>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theme="0" tint="-4.9989318521683403E-2"/>
        </top>
        <bottom style="thin">
          <color theme="0" tint="-4.9989318521683403E-2"/>
        </bottom>
        <vertical/>
        <horizontal style="thin">
          <color theme="0" tint="-4.9989318521683403E-2"/>
        </horizontal>
      </border>
    </dxf>
    <dxf>
      <font>
        <b val="0"/>
        <i val="0"/>
        <strike val="0"/>
        <condense val="0"/>
        <extend val="0"/>
        <outline val="0"/>
        <shadow val="0"/>
        <u val="none"/>
        <vertAlign val="baseline"/>
        <sz val="11"/>
        <color theme="1"/>
        <name val="Roboto"/>
        <scheme val="none"/>
      </font>
      <fill>
        <patternFill patternType="none">
          <fgColor indexed="64"/>
          <bgColor indexed="65"/>
        </patternFill>
      </fill>
      <alignment horizontal="left" vertical="top" textRotation="0" wrapText="1" indent="1" justifyLastLine="0" shrinkToFit="0" readingOrder="0"/>
    </dxf>
    <dxf>
      <font>
        <b val="0"/>
        <i val="0"/>
        <strike val="0"/>
        <condense val="0"/>
        <extend val="0"/>
        <outline val="0"/>
        <shadow val="0"/>
        <u val="none"/>
        <vertAlign val="baseline"/>
        <sz val="11"/>
        <color theme="1"/>
        <name val="Inter"/>
        <scheme val="none"/>
      </font>
      <fill>
        <patternFill patternType="none">
          <fgColor indexed="64"/>
          <bgColor indexed="65"/>
        </patternFill>
      </fill>
      <alignment horizontal="left" vertical="top" textRotation="0" wrapText="1" indent="1" justifyLastLine="0" shrinkToFit="0" readingOrder="0"/>
      <border diagonalUp="0" diagonalDown="0">
        <left/>
        <right/>
        <top style="thin">
          <color theme="0" tint="-4.9989318521683403E-2"/>
        </top>
        <bottom style="thin">
          <color theme="0" tint="-4.9989318521683403E-2"/>
        </bottom>
        <vertical/>
        <horizontal style="thin">
          <color theme="0" tint="-4.9989318521683403E-2"/>
        </horizontal>
      </border>
    </dxf>
    <dxf>
      <font>
        <b/>
        <i val="0"/>
        <strike val="0"/>
        <condense val="0"/>
        <extend val="0"/>
        <outline val="0"/>
        <shadow val="0"/>
        <u val="none"/>
        <vertAlign val="baseline"/>
        <sz val="11"/>
        <color theme="1"/>
        <name val="Roboto"/>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1"/>
        <name val="Inter"/>
        <scheme val="none"/>
      </font>
      <fill>
        <patternFill patternType="none">
          <fgColor indexed="64"/>
          <bgColor indexed="65"/>
        </patternFill>
      </fill>
      <alignment horizontal="left" vertical="top" textRotation="0" wrapText="1" indent="0" justifyLastLine="0" shrinkToFit="0" readingOrder="0"/>
      <border diagonalUp="0" diagonalDown="0">
        <left/>
        <right/>
        <top style="thin">
          <color theme="0" tint="-4.9989318521683403E-2"/>
        </top>
        <bottom style="thin">
          <color theme="0" tint="-4.9989318521683403E-2"/>
        </bottom>
        <vertical/>
        <horizontal style="thin">
          <color theme="0" tint="-4.9989318521683403E-2"/>
        </horizontal>
      </border>
    </dxf>
    <dxf>
      <font>
        <strike val="0"/>
        <outline val="0"/>
        <shadow val="0"/>
        <u val="none"/>
        <vertAlign val="baseline"/>
        <name val="Inter"/>
        <scheme val="none"/>
      </font>
    </dxf>
    <dxf>
      <font>
        <b/>
        <i val="0"/>
        <strike val="0"/>
        <condense val="0"/>
        <extend val="0"/>
        <outline val="0"/>
        <shadow val="0"/>
        <u val="none"/>
        <vertAlign val="baseline"/>
        <sz val="12"/>
        <color theme="0" tint="-4.9989318521683403E-2"/>
        <name val="Inter"/>
        <scheme val="none"/>
      </font>
      <fill>
        <patternFill patternType="solid">
          <fgColor indexed="64"/>
          <bgColor theme="2" tint="-0.249977111117893"/>
        </patternFill>
      </fill>
      <alignment horizontal="center" vertical="center" textRotation="0" wrapText="1" indent="0" justifyLastLine="0" shrinkToFit="0" readingOrder="0"/>
    </dxf>
    <dxf>
      <fill>
        <patternFill>
          <bgColor rgb="FFD32F2F"/>
        </patternFill>
      </fill>
    </dxf>
    <dxf>
      <font>
        <color theme="0" tint="-4.9989318521683403E-2"/>
      </font>
      <fill>
        <patternFill>
          <bgColor theme="2" tint="-0.24994659260841701"/>
        </patternFill>
      </fill>
    </dxf>
    <dxf>
      <font>
        <color theme="0" tint="-4.9989318521683403E-2"/>
      </font>
      <fill>
        <patternFill>
          <bgColor theme="2" tint="-0.24994659260841701"/>
        </patternFill>
      </fill>
    </dxf>
    <dxf>
      <border>
        <right style="thin">
          <color theme="0" tint="-0.14996795556505021"/>
        </right>
        <vertical/>
        <horizontal/>
      </border>
    </dxf>
    <dxf>
      <border>
        <right style="thin">
          <color theme="2" tint="-0.89996032593768116"/>
        </right>
        <vertical/>
        <horizontal/>
      </border>
    </dxf>
    <dxf>
      <border>
        <right style="thin">
          <color theme="0" tint="-4.9989318521683403E-2"/>
        </right>
        <vertical/>
        <horizontal/>
      </border>
    </dxf>
    <dxf>
      <font>
        <color rgb="FFE20000"/>
      </font>
    </dxf>
    <dxf>
      <fill>
        <patternFill>
          <bgColor rgb="FFFFE05D"/>
        </patternFill>
      </fill>
      <border>
        <left style="thin">
          <color theme="0"/>
        </left>
        <right style="thin">
          <color theme="0"/>
        </right>
        <top style="thin">
          <color theme="0"/>
        </top>
        <bottom style="thin">
          <color theme="0"/>
        </bottom>
      </border>
    </dxf>
    <dxf>
      <fill>
        <patternFill>
          <bgColor rgb="FF92D050"/>
        </patternFill>
      </fill>
      <border>
        <left style="thin">
          <color theme="0"/>
        </left>
        <right style="thin">
          <color theme="0"/>
        </right>
        <top style="thin">
          <color theme="0"/>
        </top>
        <bottom style="thin">
          <color theme="0"/>
        </bottom>
      </border>
    </dxf>
    <dxf>
      <fill>
        <patternFill>
          <bgColor rgb="FFFF965B"/>
        </patternFill>
      </fill>
      <border>
        <left style="thin">
          <color theme="0"/>
        </left>
        <right style="thin">
          <color theme="0"/>
        </right>
        <top style="thin">
          <color theme="0"/>
        </top>
        <bottom style="thin">
          <color theme="0"/>
        </bottom>
      </border>
    </dxf>
    <dxf>
      <font>
        <color theme="0"/>
      </font>
      <fill>
        <patternFill>
          <bgColor theme="1" tint="0.34998626667073579"/>
        </patternFill>
      </fill>
      <border>
        <left style="thin">
          <color theme="0"/>
        </left>
        <right style="thin">
          <color theme="0"/>
        </right>
        <top style="thin">
          <color theme="0"/>
        </top>
        <bottom style="thin">
          <color theme="0"/>
        </bottom>
      </border>
    </dxf>
    <dxf>
      <fill>
        <patternFill>
          <bgColor rgb="FFA568D2"/>
        </patternFill>
      </fill>
      <border>
        <left style="thin">
          <color theme="0"/>
        </left>
        <right style="thin">
          <color theme="0"/>
        </right>
        <top style="thin">
          <color theme="0"/>
        </top>
        <bottom style="thin">
          <color theme="0"/>
        </bottom>
      </border>
    </dxf>
    <dxf>
      <fill>
        <patternFill>
          <bgColor rgb="FFFF6161"/>
        </patternFill>
      </fill>
    </dxf>
    <dxf>
      <fill>
        <patternFill>
          <bgColor rgb="FFFFF59D"/>
        </patternFill>
      </fill>
    </dxf>
    <dxf>
      <fill>
        <patternFill>
          <bgColor rgb="FFB39DDB"/>
        </patternFill>
      </fill>
    </dxf>
    <dxf>
      <fill>
        <patternFill>
          <bgColor rgb="FFEF9A9A"/>
        </patternFill>
      </fill>
    </dxf>
    <dxf>
      <fill>
        <patternFill>
          <bgColor rgb="FFA5D6A7"/>
        </patternFill>
      </fill>
    </dxf>
    <dxf>
      <fill>
        <patternFill>
          <bgColor rgb="FF90CAF9"/>
        </patternFill>
      </fill>
    </dxf>
    <dxf>
      <fill>
        <patternFill>
          <bgColor rgb="FFFF6565"/>
        </patternFill>
      </fill>
      <border>
        <left style="thin">
          <color theme="0"/>
        </left>
        <right style="thin">
          <color theme="0"/>
        </right>
        <top style="thin">
          <color theme="0"/>
        </top>
        <bottom style="thin">
          <color theme="0"/>
        </bottom>
      </border>
    </dxf>
    <dxf>
      <fill>
        <patternFill>
          <bgColor rgb="FFFFE05D"/>
        </patternFill>
      </fill>
      <border>
        <left style="thin">
          <color theme="0"/>
        </left>
        <right style="thin">
          <color theme="0"/>
        </right>
        <top style="thin">
          <color theme="0"/>
        </top>
        <bottom style="thin">
          <color theme="0"/>
        </bottom>
      </border>
    </dxf>
    <dxf>
      <fill>
        <patternFill>
          <bgColor rgb="FF8FE2FF"/>
        </patternFill>
      </fill>
      <border>
        <left style="thin">
          <color theme="0"/>
        </left>
        <right style="thin">
          <color theme="0"/>
        </right>
        <top style="thin">
          <color theme="0"/>
        </top>
        <bottom style="thin">
          <color theme="0"/>
        </bottom>
      </border>
    </dxf>
    <dxf>
      <fill>
        <patternFill>
          <bgColor rgb="FFFF965B"/>
        </patternFill>
      </fill>
      <border>
        <left style="thin">
          <color theme="0"/>
        </left>
        <right style="thin">
          <color theme="0"/>
        </right>
        <top style="thin">
          <color theme="0"/>
        </top>
        <bottom style="thin">
          <color theme="0"/>
        </bottom>
      </border>
    </dxf>
    <dxf>
      <fill>
        <patternFill>
          <bgColor rgb="FF90CAF9"/>
        </patternFill>
      </fill>
    </dxf>
    <dxf>
      <fill>
        <patternFill>
          <bgColor rgb="FFFFF59D"/>
        </patternFill>
      </fill>
    </dxf>
    <dxf>
      <fill>
        <patternFill>
          <bgColor rgb="FFEF9A9A"/>
        </patternFill>
      </fill>
    </dxf>
    <dxf>
      <fill>
        <patternFill>
          <bgColor rgb="FFD32F2F"/>
        </patternFill>
      </fill>
    </dxf>
    <dxf>
      <font>
        <color rgb="FF00B050"/>
      </font>
    </dxf>
    <dxf>
      <font>
        <color rgb="FFFF0000"/>
      </font>
    </dxf>
    <dxf>
      <font>
        <color rgb="FFFFC000"/>
      </font>
    </dxf>
    <dxf>
      <font>
        <sz val="11"/>
      </font>
    </dxf>
    <dxf>
      <font>
        <sz val="12"/>
      </font>
    </dxf>
    <dxf>
      <font>
        <sz val="11"/>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ill>
        <patternFill patternType="solid">
          <bgColor rgb="FF4E8AFF"/>
        </patternFill>
      </fill>
    </dxf>
    <dxf>
      <fill>
        <patternFill patternType="solid">
          <bgColor rgb="FF4E8AFF"/>
        </patternFill>
      </fill>
    </dxf>
    <dxf>
      <fill>
        <patternFill patternType="solid">
          <bgColor rgb="FF4E8AFF"/>
        </patternFill>
      </fill>
    </dxf>
    <dxf>
      <fill>
        <patternFill patternType="solid">
          <bgColor rgb="FF4E8AFF"/>
        </patternFill>
      </fill>
    </dxf>
    <dxf>
      <fill>
        <patternFill patternType="solid">
          <bgColor rgb="FF4E8AFF"/>
        </patternFill>
      </fill>
    </dxf>
    <dxf>
      <fill>
        <patternFill patternType="solid">
          <bgColor rgb="FF4E8AFF"/>
        </patternFill>
      </fill>
    </dxf>
    <dxf>
      <fill>
        <patternFill patternType="solid">
          <bgColor rgb="FF4E8AFF"/>
        </patternFill>
      </fill>
    </dxf>
    <dxf>
      <fill>
        <patternFill patternType="solid">
          <bgColor rgb="FF4E8AFF"/>
        </patternFill>
      </fill>
    </dxf>
    <dxf>
      <fill>
        <patternFill patternType="solid">
          <bgColor rgb="FF4E8AFF"/>
        </patternFill>
      </fill>
    </dxf>
    <dxf>
      <fill>
        <patternFill patternType="solid">
          <bgColor rgb="FF4E8AFF"/>
        </patternFill>
      </fill>
    </dxf>
    <dxf>
      <fill>
        <patternFill patternType="solid">
          <bgColor rgb="FF4E8AFF"/>
        </patternFill>
      </fill>
    </dxf>
    <dxf>
      <font>
        <name val="Inter"/>
        <scheme val="none"/>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horizontal="center" readingOrder="0"/>
    </dxf>
    <dxf>
      <font>
        <sz val="11"/>
      </font>
    </dxf>
    <dxf>
      <alignment vertical="center"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sz val="10"/>
      </font>
    </dxf>
    <dxf>
      <font>
        <name val="Roboto"/>
        <scheme val="none"/>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numFmt numFmtId="3" formatCode="#,##0"/>
    </dxf>
    <dxf>
      <numFmt numFmtId="3" formatCode="#,##0"/>
    </dxf>
    <dxf>
      <numFmt numFmtId="13" formatCode="0%"/>
    </dxf>
    <dxf>
      <alignment horizontal="right" readingOrder="0"/>
    </dxf>
    <dxf>
      <fill>
        <patternFill>
          <bgColor theme="2" tint="-0.24994659260841701"/>
        </patternFill>
      </fill>
    </dxf>
    <dxf>
      <fill>
        <patternFill>
          <bgColor theme="2" tint="-0.24994659260841701"/>
        </patternFill>
      </fill>
    </dxf>
    <dxf>
      <border>
        <right style="thin">
          <color auto="1"/>
        </right>
        <vertical/>
        <horizontal/>
      </border>
    </dxf>
    <dxf>
      <fill>
        <patternFill patternType="lightUp">
          <fgColor auto="1"/>
          <bgColor theme="0"/>
        </patternFill>
      </fill>
      <border>
        <left/>
        <right/>
        <top/>
        <bottom/>
      </border>
    </dxf>
    <dxf>
      <fill>
        <patternFill>
          <bgColor theme="6" tint="0.39994506668294322"/>
        </patternFill>
      </fill>
      <border>
        <left/>
        <right/>
        <top style="thin">
          <color theme="0" tint="-4.9989318521683403E-2"/>
        </top>
        <bottom style="thin">
          <color theme="0" tint="-4.9989318521683403E-2"/>
        </bottom>
      </border>
    </dxf>
    <dxf>
      <fill>
        <patternFill>
          <bgColor theme="6" tint="-0.24994659260841701"/>
        </patternFill>
      </fill>
      <border>
        <left/>
        <right/>
        <top style="thin">
          <color theme="0" tint="-4.9989318521683403E-2"/>
        </top>
        <bottom style="thin">
          <color theme="0" tint="-4.9989318521683403E-2"/>
        </bottom>
        <vertical/>
        <horizontal/>
      </border>
    </dxf>
    <dxf>
      <font>
        <color theme="0" tint="-4.9989318521683403E-2"/>
      </font>
      <fill>
        <patternFill>
          <bgColor theme="3" tint="-0.499984740745262"/>
        </patternFill>
      </fill>
    </dxf>
    <dxf>
      <font>
        <b/>
        <i val="0"/>
        <sz val="16"/>
        <color theme="2" tint="-0.24994659260841701"/>
      </font>
      <fill>
        <patternFill>
          <bgColor theme="2" tint="-0.89996032593768116"/>
        </patternFill>
      </fill>
      <border>
        <left style="thin">
          <color theme="2" tint="-0.24994659260841701"/>
        </left>
        <right style="thin">
          <color theme="2" tint="-0.24994659260841701"/>
        </right>
        <top style="thin">
          <color theme="2" tint="-0.24994659260841701"/>
        </top>
        <bottom style="thin">
          <color theme="2" tint="-0.24994659260841701"/>
        </bottom>
      </border>
    </dxf>
    <dxf>
      <font>
        <sz val="12"/>
        <name val="Roboto"/>
      </font>
      <fill>
        <patternFill>
          <bgColor theme="2" tint="-0.89996032593768116"/>
        </patternFill>
      </fill>
    </dxf>
  </dxfs>
  <tableStyles count="1" defaultTableStyle="TableStyleMedium2" defaultPivotStyle="PivotStyleMedium9">
    <tableStyle name="Slicer Style 1" pivot="0" table="0" count="10">
      <tableStyleElement type="wholeTable" dxfId="399"/>
      <tableStyleElement type="headerRow" dxfId="398"/>
    </tableStyle>
  </tableStyles>
  <colors>
    <mruColors>
      <color rgb="FFCCDCFB"/>
      <color rgb="FF4E8AFF"/>
      <color rgb="FFC1D8FB"/>
      <color rgb="FFD32F2F"/>
      <color rgb="FF90CAF9"/>
      <color rgb="FFA5D6A7"/>
      <color rgb="FFEF9A9A"/>
      <color rgb="FFB39DDB"/>
      <color rgb="FFFFF59D"/>
      <color rgb="FF5975AC"/>
    </mruColors>
  </colors>
  <extLst>
    <ext xmlns:x14="http://schemas.microsoft.com/office/spreadsheetml/2009/9/main" uri="{46F421CA-312F-682f-3DD2-61675219B42D}">
      <x14:dxfs count="8">
        <dxf>
          <font>
            <color theme="4" tint="0.39994506668294322"/>
          </font>
          <fill>
            <patternFill>
              <bgColor theme="4" tint="0.79998168889431442"/>
            </patternFill>
          </fill>
        </dxf>
        <dxf>
          <font>
            <color theme="4" tint="0.39994506668294322"/>
          </font>
          <fill>
            <patternFill>
              <bgColor theme="4" tint="0.79998168889431442"/>
            </patternFill>
          </fill>
        </dxf>
        <dxf>
          <font>
            <b/>
            <i val="0"/>
            <sz val="14"/>
            <color theme="2" tint="-0.89986877040925317"/>
          </font>
          <fill>
            <patternFill>
              <bgColor theme="2" tint="-0.24994659260841701"/>
            </patternFill>
          </fill>
        </dxf>
        <dxf>
          <font>
            <b/>
            <i val="0"/>
            <sz val="14"/>
            <color theme="2" tint="-0.89986877040925317"/>
          </font>
          <fill>
            <patternFill>
              <bgColor theme="2" tint="-0.24994659260841701"/>
            </patternFill>
          </fill>
        </dxf>
        <dxf>
          <font>
            <color theme="4" tint="0.39994506668294322"/>
          </font>
          <fill>
            <patternFill>
              <bgColor theme="4" tint="0.79998168889431442"/>
            </patternFill>
          </fill>
        </dxf>
        <dxf>
          <font>
            <b/>
            <i val="0"/>
            <sz val="14"/>
            <color theme="2" tint="-0.89986877040925317"/>
          </font>
          <fill>
            <patternFill>
              <bgColor theme="2" tint="-0.24994659260841701"/>
            </patternFill>
          </fill>
        </dxf>
        <dxf>
          <font>
            <sz val="12"/>
            <color theme="5" tint="0.79995117038483843"/>
          </font>
          <fill>
            <patternFill>
              <bgColor theme="2" tint="-0.89996032593768116"/>
            </patternFill>
          </fill>
        </dxf>
        <dxf>
          <font>
            <sz val="12"/>
            <color theme="2" tint="-0.24994659260841701"/>
          </font>
          <fill>
            <patternFill>
              <bgColor theme="2" tint="-0.89996032593768116"/>
            </patternFill>
          </fill>
        </dxf>
      </x14:dxfs>
    </ext>
    <ext xmlns:x14="http://schemas.microsoft.com/office/spreadsheetml/2009/9/main" uri="{EB79DEF2-80B8-43e5-95BD-54CBDDF9020C}">
      <x14:slicerStyles defaultSlicerStyle="Slicer Style 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1"/>
    </mc:Choice>
    <mc:Fallback>
      <c:style val="11"/>
    </mc:Fallback>
  </mc:AlternateContent>
  <c:chart>
    <c:title>
      <c:tx>
        <c:rich>
          <a:bodyPr/>
          <a:lstStyle/>
          <a:p>
            <a:pPr>
              <a:defRPr lang="en-GB" sz="1200">
                <a:solidFill>
                  <a:schemeClr val="bg1">
                    <a:lumMod val="95000"/>
                  </a:schemeClr>
                </a:solidFill>
                <a:latin typeface="Roboto" pitchFamily="2" charset="0"/>
                <a:ea typeface="Roboto" pitchFamily="2" charset="0"/>
              </a:defRPr>
            </a:pPr>
            <a:r>
              <a:rPr lang="en-GB" sz="1200">
                <a:solidFill>
                  <a:schemeClr val="bg1">
                    <a:lumMod val="95000"/>
                  </a:schemeClr>
                </a:solidFill>
                <a:latin typeface="Roboto" pitchFamily="2" charset="0"/>
                <a:ea typeface="Roboto" pitchFamily="2" charset="0"/>
              </a:rPr>
              <a:t>STATUS BAR</a:t>
            </a:r>
          </a:p>
        </c:rich>
      </c:tx>
      <c:layout>
        <c:manualLayout>
          <c:xMode val="edge"/>
          <c:yMode val="edge"/>
          <c:x val="1.9347440135733154E-2"/>
          <c:y val="3.670824332799108E-2"/>
        </c:manualLayout>
      </c:layout>
      <c:overlay val="0"/>
    </c:title>
    <c:autoTitleDeleted val="0"/>
    <c:plotArea>
      <c:layout>
        <c:manualLayout>
          <c:layoutTarget val="inner"/>
          <c:xMode val="edge"/>
          <c:yMode val="edge"/>
          <c:x val="2.3699515488621856E-2"/>
          <c:y val="0.13410261770376045"/>
          <c:w val="0.96944438283242751"/>
          <c:h val="0.71976943690501483"/>
        </c:manualLayout>
      </c:layout>
      <c:barChart>
        <c:barDir val="bar"/>
        <c:grouping val="stacked"/>
        <c:varyColors val="0"/>
        <c:ser>
          <c:idx val="0"/>
          <c:order val="0"/>
          <c:tx>
            <c:strRef>
              <c:f>'Formulae for the dashboard'!$A$3</c:f>
              <c:strCache>
                <c:ptCount val="1"/>
                <c:pt idx="0">
                  <c:v>In Progress</c:v>
                </c:pt>
              </c:strCache>
            </c:strRef>
          </c:tx>
          <c:spPr>
            <a:ln>
              <a:noFill/>
            </a:ln>
          </c:spPr>
          <c:invertIfNegative val="0"/>
          <c:dLbls>
            <c:dLbl>
              <c:idx val="0"/>
              <c:numFmt formatCode="0;\-0;" sourceLinked="0"/>
              <c:spPr/>
              <c:txPr>
                <a:bodyPr/>
                <a:lstStyle/>
                <a:p>
                  <a:pPr>
                    <a:defRPr lang="en-GB" sz="1100" b="1">
                      <a:solidFill>
                        <a:schemeClr val="bg1">
                          <a:lumMod val="95000"/>
                        </a:schemeClr>
                      </a:solidFill>
                    </a:defRPr>
                  </a:pPr>
                  <a:endParaRPr lang="en-US"/>
                </a:p>
              </c:txPr>
              <c:dLblPos val="ctr"/>
              <c:showLegendKey val="0"/>
              <c:showVal val="1"/>
              <c:showCatName val="0"/>
              <c:showSerName val="0"/>
              <c:showPercent val="0"/>
              <c:showBubbleSize val="0"/>
            </c:dLbl>
            <c:txPr>
              <a:bodyPr/>
              <a:lstStyle/>
              <a:p>
                <a:pPr>
                  <a:defRPr lang="en-GB" sz="1100" b="1">
                    <a:solidFill>
                      <a:schemeClr val="bg1">
                        <a:lumMod val="95000"/>
                      </a:schemeClr>
                    </a:solidFill>
                  </a:defRPr>
                </a:pPr>
                <a:endParaRPr lang="en-US"/>
              </a:p>
            </c:txPr>
            <c:dLblPos val="ctr"/>
            <c:showLegendKey val="0"/>
            <c:showVal val="1"/>
            <c:showCatName val="0"/>
            <c:showSerName val="0"/>
            <c:showPercent val="0"/>
            <c:showBubbleSize val="0"/>
            <c:showLeaderLines val="0"/>
          </c:dLbls>
          <c:val>
            <c:numRef>
              <c:f>'Formulae for the dashboard'!$B$3</c:f>
              <c:numCache>
                <c:formatCode>General</c:formatCode>
                <c:ptCount val="1"/>
                <c:pt idx="0">
                  <c:v>6</c:v>
                </c:pt>
              </c:numCache>
            </c:numRef>
          </c:val>
        </c:ser>
        <c:ser>
          <c:idx val="1"/>
          <c:order val="1"/>
          <c:tx>
            <c:strRef>
              <c:f>'Formulae for the dashboard'!$A$4</c:f>
              <c:strCache>
                <c:ptCount val="1"/>
                <c:pt idx="0">
                  <c:v>Complete</c:v>
                </c:pt>
              </c:strCache>
            </c:strRef>
          </c:tx>
          <c:spPr>
            <a:ln>
              <a:noFill/>
            </a:ln>
          </c:spPr>
          <c:invertIfNegative val="0"/>
          <c:dLbls>
            <c:numFmt formatCode="0;\-0;" sourceLinked="0"/>
            <c:txPr>
              <a:bodyPr/>
              <a:lstStyle/>
              <a:p>
                <a:pPr>
                  <a:defRPr lang="en-GB" sz="1100" b="1">
                    <a:solidFill>
                      <a:schemeClr val="bg1">
                        <a:lumMod val="95000"/>
                      </a:schemeClr>
                    </a:solidFill>
                  </a:defRPr>
                </a:pPr>
                <a:endParaRPr lang="en-US"/>
              </a:p>
            </c:txPr>
            <c:dLblPos val="ctr"/>
            <c:showLegendKey val="0"/>
            <c:showVal val="1"/>
            <c:showCatName val="0"/>
            <c:showSerName val="0"/>
            <c:showPercent val="0"/>
            <c:showBubbleSize val="0"/>
            <c:showLeaderLines val="0"/>
          </c:dLbls>
          <c:val>
            <c:numRef>
              <c:f>'Formulae for the dashboard'!$B$4</c:f>
              <c:numCache>
                <c:formatCode>General</c:formatCode>
                <c:ptCount val="1"/>
                <c:pt idx="0">
                  <c:v>7</c:v>
                </c:pt>
              </c:numCache>
            </c:numRef>
          </c:val>
        </c:ser>
        <c:ser>
          <c:idx val="2"/>
          <c:order val="2"/>
          <c:tx>
            <c:strRef>
              <c:f>'Formulae for the dashboard'!$A$5</c:f>
              <c:strCache>
                <c:ptCount val="1"/>
                <c:pt idx="0">
                  <c:v>In Review</c:v>
                </c:pt>
              </c:strCache>
            </c:strRef>
          </c:tx>
          <c:invertIfNegative val="0"/>
          <c:dPt>
            <c:idx val="0"/>
            <c:invertIfNegative val="0"/>
            <c:bubble3D val="0"/>
            <c:spPr>
              <a:ln>
                <a:noFill/>
              </a:ln>
            </c:spPr>
          </c:dPt>
          <c:dLbls>
            <c:numFmt formatCode="0;\-0;" sourceLinked="0"/>
            <c:txPr>
              <a:bodyPr/>
              <a:lstStyle/>
              <a:p>
                <a:pPr>
                  <a:defRPr lang="en-GB" sz="1100" b="1">
                    <a:solidFill>
                      <a:schemeClr val="bg1">
                        <a:lumMod val="95000"/>
                      </a:schemeClr>
                    </a:solidFill>
                  </a:defRPr>
                </a:pPr>
                <a:endParaRPr lang="en-US"/>
              </a:p>
            </c:txPr>
            <c:dLblPos val="ctr"/>
            <c:showLegendKey val="0"/>
            <c:showVal val="1"/>
            <c:showCatName val="0"/>
            <c:showSerName val="0"/>
            <c:showPercent val="0"/>
            <c:showBubbleSize val="0"/>
            <c:showLeaderLines val="0"/>
          </c:dLbls>
          <c:val>
            <c:numRef>
              <c:f>'Formulae for the dashboard'!$B$5</c:f>
              <c:numCache>
                <c:formatCode>General</c:formatCode>
                <c:ptCount val="1"/>
                <c:pt idx="0">
                  <c:v>3</c:v>
                </c:pt>
              </c:numCache>
            </c:numRef>
          </c:val>
        </c:ser>
        <c:ser>
          <c:idx val="3"/>
          <c:order val="3"/>
          <c:tx>
            <c:strRef>
              <c:f>'Formulae for the dashboard'!$A$6</c:f>
              <c:strCache>
                <c:ptCount val="1"/>
                <c:pt idx="0">
                  <c:v>On Hold</c:v>
                </c:pt>
              </c:strCache>
            </c:strRef>
          </c:tx>
          <c:spPr>
            <a:ln>
              <a:noFill/>
            </a:ln>
          </c:spPr>
          <c:invertIfNegative val="0"/>
          <c:dLbls>
            <c:numFmt formatCode="0;\-0;" sourceLinked="0"/>
            <c:txPr>
              <a:bodyPr/>
              <a:lstStyle/>
              <a:p>
                <a:pPr>
                  <a:defRPr lang="en-GB" sz="1100" b="1">
                    <a:solidFill>
                      <a:schemeClr val="bg1">
                        <a:lumMod val="95000"/>
                      </a:schemeClr>
                    </a:solidFill>
                  </a:defRPr>
                </a:pPr>
                <a:endParaRPr lang="en-US"/>
              </a:p>
            </c:txPr>
            <c:dLblPos val="ctr"/>
            <c:showLegendKey val="0"/>
            <c:showVal val="1"/>
            <c:showCatName val="0"/>
            <c:showSerName val="0"/>
            <c:showPercent val="0"/>
            <c:showBubbleSize val="0"/>
            <c:showLeaderLines val="0"/>
          </c:dLbls>
          <c:val>
            <c:numRef>
              <c:f>'Formulae for the dashboard'!$B$6</c:f>
              <c:numCache>
                <c:formatCode>General</c:formatCode>
                <c:ptCount val="1"/>
                <c:pt idx="0">
                  <c:v>5</c:v>
                </c:pt>
              </c:numCache>
            </c:numRef>
          </c:val>
        </c:ser>
        <c:ser>
          <c:idx val="4"/>
          <c:order val="4"/>
          <c:tx>
            <c:strRef>
              <c:f>'Formulae for the dashboard'!$A$7</c:f>
              <c:strCache>
                <c:ptCount val="1"/>
                <c:pt idx="0">
                  <c:v>Blocked</c:v>
                </c:pt>
              </c:strCache>
            </c:strRef>
          </c:tx>
          <c:spPr>
            <a:ln>
              <a:noFill/>
            </a:ln>
          </c:spPr>
          <c:invertIfNegative val="0"/>
          <c:dLbls>
            <c:numFmt formatCode="0;\-0;" sourceLinked="0"/>
            <c:txPr>
              <a:bodyPr/>
              <a:lstStyle/>
              <a:p>
                <a:pPr>
                  <a:defRPr lang="en-GB" sz="1100" b="1">
                    <a:solidFill>
                      <a:schemeClr val="bg1">
                        <a:lumMod val="95000"/>
                      </a:schemeClr>
                    </a:solidFill>
                  </a:defRPr>
                </a:pPr>
                <a:endParaRPr lang="en-US"/>
              </a:p>
            </c:txPr>
            <c:dLblPos val="ctr"/>
            <c:showLegendKey val="0"/>
            <c:showVal val="1"/>
            <c:showCatName val="0"/>
            <c:showSerName val="0"/>
            <c:showPercent val="0"/>
            <c:showBubbleSize val="0"/>
            <c:showLeaderLines val="0"/>
          </c:dLbls>
          <c:val>
            <c:numRef>
              <c:f>'Formulae for the dashboard'!$B$7</c:f>
              <c:numCache>
                <c:formatCode>General</c:formatCode>
                <c:ptCount val="1"/>
                <c:pt idx="0">
                  <c:v>1</c:v>
                </c:pt>
              </c:numCache>
            </c:numRef>
          </c:val>
        </c:ser>
        <c:ser>
          <c:idx val="5"/>
          <c:order val="5"/>
          <c:tx>
            <c:strRef>
              <c:f>'Formulae for the dashboard'!$A$8</c:f>
              <c:strCache>
                <c:ptCount val="1"/>
                <c:pt idx="0">
                  <c:v>Overdue</c:v>
                </c:pt>
              </c:strCache>
            </c:strRef>
          </c:tx>
          <c:spPr>
            <a:ln>
              <a:noFill/>
            </a:ln>
          </c:spPr>
          <c:invertIfNegative val="0"/>
          <c:dLbls>
            <c:numFmt formatCode="0;\-0;" sourceLinked="0"/>
            <c:txPr>
              <a:bodyPr/>
              <a:lstStyle/>
              <a:p>
                <a:pPr>
                  <a:defRPr lang="en-GB" sz="1100" b="1">
                    <a:solidFill>
                      <a:schemeClr val="bg1">
                        <a:lumMod val="95000"/>
                      </a:schemeClr>
                    </a:solidFill>
                  </a:defRPr>
                </a:pPr>
                <a:endParaRPr lang="en-US"/>
              </a:p>
            </c:txPr>
            <c:dLblPos val="ctr"/>
            <c:showLegendKey val="0"/>
            <c:showVal val="1"/>
            <c:showCatName val="0"/>
            <c:showSerName val="0"/>
            <c:showPercent val="0"/>
            <c:showBubbleSize val="0"/>
            <c:showLeaderLines val="0"/>
          </c:dLbls>
          <c:val>
            <c:numRef>
              <c:f>'Formulae for the dashboard'!$B$8</c:f>
              <c:numCache>
                <c:formatCode>General</c:formatCode>
                <c:ptCount val="1"/>
                <c:pt idx="0">
                  <c:v>5</c:v>
                </c:pt>
              </c:numCache>
            </c:numRef>
          </c:val>
        </c:ser>
        <c:ser>
          <c:idx val="6"/>
          <c:order val="6"/>
          <c:tx>
            <c:strRef>
              <c:f>'Formulae for the dashboard'!$A$9</c:f>
              <c:strCache>
                <c:ptCount val="1"/>
                <c:pt idx="0">
                  <c:v>Not started</c:v>
                </c:pt>
              </c:strCache>
            </c:strRef>
          </c:tx>
          <c:spPr>
            <a:ln>
              <a:noFill/>
            </a:ln>
          </c:spPr>
          <c:invertIfNegative val="0"/>
          <c:dLbls>
            <c:numFmt formatCode="0;\-0;" sourceLinked="0"/>
            <c:txPr>
              <a:bodyPr/>
              <a:lstStyle/>
              <a:p>
                <a:pPr>
                  <a:defRPr lang="en-GB" sz="1100" b="1">
                    <a:solidFill>
                      <a:schemeClr val="bg1">
                        <a:lumMod val="95000"/>
                      </a:schemeClr>
                    </a:solidFill>
                  </a:defRPr>
                </a:pPr>
                <a:endParaRPr lang="en-US"/>
              </a:p>
            </c:txPr>
            <c:dLblPos val="ctr"/>
            <c:showLegendKey val="0"/>
            <c:showVal val="1"/>
            <c:showCatName val="0"/>
            <c:showSerName val="0"/>
            <c:showPercent val="0"/>
            <c:showBubbleSize val="0"/>
            <c:showLeaderLines val="0"/>
          </c:dLbls>
          <c:val>
            <c:numRef>
              <c:f>'Formulae for the dashboard'!$B$9</c:f>
              <c:numCache>
                <c:formatCode>General</c:formatCode>
                <c:ptCount val="1"/>
                <c:pt idx="0">
                  <c:v>1</c:v>
                </c:pt>
              </c:numCache>
            </c:numRef>
          </c:val>
        </c:ser>
        <c:dLbls>
          <c:showLegendKey val="0"/>
          <c:showVal val="1"/>
          <c:showCatName val="0"/>
          <c:showSerName val="0"/>
          <c:showPercent val="0"/>
          <c:showBubbleSize val="0"/>
        </c:dLbls>
        <c:gapWidth val="60"/>
        <c:overlap val="100"/>
        <c:axId val="216300544"/>
        <c:axId val="216511232"/>
      </c:barChart>
      <c:catAx>
        <c:axId val="216300544"/>
        <c:scaling>
          <c:orientation val="minMax"/>
        </c:scaling>
        <c:delete val="1"/>
        <c:axPos val="l"/>
        <c:majorTickMark val="none"/>
        <c:minorTickMark val="none"/>
        <c:tickLblPos val="nextTo"/>
        <c:crossAx val="216511232"/>
        <c:crosses val="autoZero"/>
        <c:auto val="1"/>
        <c:lblAlgn val="ctr"/>
        <c:lblOffset val="100"/>
        <c:noMultiLvlLbl val="0"/>
      </c:catAx>
      <c:valAx>
        <c:axId val="216511232"/>
        <c:scaling>
          <c:orientation val="minMax"/>
        </c:scaling>
        <c:delete val="0"/>
        <c:axPos val="b"/>
        <c:numFmt formatCode="General" sourceLinked="0"/>
        <c:majorTickMark val="cross"/>
        <c:minorTickMark val="in"/>
        <c:tickLblPos val="nextTo"/>
        <c:txPr>
          <a:bodyPr/>
          <a:lstStyle/>
          <a:p>
            <a:pPr>
              <a:defRPr lang="en-GB">
                <a:solidFill>
                  <a:schemeClr val="bg1"/>
                </a:solidFill>
              </a:defRPr>
            </a:pPr>
            <a:endParaRPr lang="en-US"/>
          </a:p>
        </c:txPr>
        <c:crossAx val="216300544"/>
        <c:crosses val="autoZero"/>
        <c:crossBetween val="between"/>
      </c:valAx>
      <c:spPr>
        <a:noFill/>
        <a:ln>
          <a:noFill/>
        </a:ln>
      </c:spPr>
    </c:plotArea>
    <c:plotVisOnly val="1"/>
    <c:dispBlanksAs val="gap"/>
    <c:showDLblsOverMax val="0"/>
  </c:chart>
  <c:spPr>
    <a:noFill/>
    <a:ln w="0">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200">
                <a:solidFill>
                  <a:schemeClr val="bg1">
                    <a:lumMod val="95000"/>
                  </a:schemeClr>
                </a:solidFill>
                <a:latin typeface="Roboto" pitchFamily="2" charset="0"/>
                <a:ea typeface="Roboto" pitchFamily="2" charset="0"/>
              </a:defRPr>
            </a:pPr>
            <a:r>
              <a:rPr lang="en-GB" sz="1200">
                <a:solidFill>
                  <a:schemeClr val="bg1">
                    <a:lumMod val="95000"/>
                  </a:schemeClr>
                </a:solidFill>
                <a:latin typeface="Roboto" pitchFamily="2" charset="0"/>
                <a:ea typeface="Roboto" pitchFamily="2" charset="0"/>
              </a:rPr>
              <a:t>BUDGET SPENT</a:t>
            </a:r>
          </a:p>
        </c:rich>
      </c:tx>
      <c:layout>
        <c:manualLayout>
          <c:xMode val="edge"/>
          <c:yMode val="edge"/>
          <c:x val="0.23456897868348139"/>
          <c:y val="3.524249686180532E-2"/>
        </c:manualLayout>
      </c:layout>
      <c:overlay val="0"/>
    </c:title>
    <c:autoTitleDeleted val="0"/>
    <c:plotArea>
      <c:layout>
        <c:manualLayout>
          <c:layoutTarget val="inner"/>
          <c:xMode val="edge"/>
          <c:yMode val="edge"/>
          <c:x val="0.14293883434584378"/>
          <c:y val="0.20999826563529786"/>
          <c:w val="0.72535644760241291"/>
          <c:h val="0.67742574028466718"/>
        </c:manualLayout>
      </c:layout>
      <c:doughnutChart>
        <c:varyColors val="1"/>
        <c:ser>
          <c:idx val="0"/>
          <c:order val="0"/>
          <c:spPr>
            <a:solidFill>
              <a:srgbClr val="CCDCFB"/>
            </a:solidFill>
            <a:ln>
              <a:noFill/>
            </a:ln>
          </c:spPr>
          <c:dPt>
            <c:idx val="0"/>
            <c:bubble3D val="0"/>
            <c:spPr>
              <a:solidFill>
                <a:srgbClr val="4E8AFF"/>
              </a:solidFill>
              <a:ln>
                <a:noFill/>
              </a:ln>
            </c:spPr>
          </c:dPt>
          <c:dPt>
            <c:idx val="1"/>
            <c:bubble3D val="0"/>
            <c:explosion val="6"/>
          </c:dPt>
          <c:dLbls>
            <c:delete val="1"/>
          </c:dLbls>
          <c:val>
            <c:numRef>
              <c:f>'Formulae for the dashboard'!$G$3:$H$3</c:f>
              <c:numCache>
                <c:formatCode>0%</c:formatCode>
                <c:ptCount val="2"/>
                <c:pt idx="0">
                  <c:v>0.8187813241888684</c:v>
                </c:pt>
                <c:pt idx="1">
                  <c:v>0.1812186758111316</c:v>
                </c:pt>
              </c:numCache>
            </c:numRef>
          </c:val>
        </c:ser>
        <c:dLbls>
          <c:showLegendKey val="0"/>
          <c:showVal val="0"/>
          <c:showCatName val="0"/>
          <c:showSerName val="0"/>
          <c:showPercent val="1"/>
          <c:showBubbleSize val="0"/>
          <c:showLeaderLines val="1"/>
        </c:dLbls>
        <c:firstSliceAng val="65"/>
        <c:holeSize val="55"/>
      </c:doughnutChart>
      <c:spPr>
        <a:ln w="0">
          <a:noFill/>
        </a:ln>
      </c:spPr>
    </c:plotArea>
    <c:plotVisOnly val="1"/>
    <c:dispBlanksAs val="zero"/>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[Project Management Template With Dashboard.xlsx]Formulae for the dashboard!PivotTable5</c:name>
    <c:fmtId val="2"/>
  </c:pivotSource>
  <c:chart>
    <c:title>
      <c:tx>
        <c:rich>
          <a:bodyPr/>
          <a:lstStyle/>
          <a:p>
            <a:pPr>
              <a:defRPr lang="en-GB" sz="1200"/>
            </a:pPr>
            <a:r>
              <a:rPr lang="en-GB" sz="1200">
                <a:latin typeface="Roboto" pitchFamily="2" charset="0"/>
                <a:ea typeface="Roboto" pitchFamily="2" charset="0"/>
              </a:rPr>
              <a:t>BUDGET</a:t>
            </a:r>
            <a:r>
              <a:rPr lang="en-GB" sz="1200" baseline="0">
                <a:latin typeface="Roboto" pitchFamily="2" charset="0"/>
                <a:ea typeface="Roboto" pitchFamily="2" charset="0"/>
              </a:rPr>
              <a:t> / ACTUAL COST</a:t>
            </a:r>
            <a:endParaRPr lang="en-GB" sz="1200">
              <a:latin typeface="Roboto" pitchFamily="2" charset="0"/>
              <a:ea typeface="Roboto" pitchFamily="2" charset="0"/>
            </a:endParaRPr>
          </a:p>
        </c:rich>
      </c:tx>
      <c:layout>
        <c:manualLayout>
          <c:xMode val="edge"/>
          <c:yMode val="edge"/>
          <c:x val="9.1451404779174558E-2"/>
          <c:y val="3.03111306290395E-2"/>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dLbl>
          <c:idx val="0"/>
          <c:dLblPos val="inEnd"/>
          <c:showLegendKey val="0"/>
          <c:showVal val="1"/>
          <c:showCatName val="0"/>
          <c:showSerName val="1"/>
          <c:showPercent val="0"/>
          <c:showBubbleSize val="0"/>
        </c:dLbl>
      </c:pivotFmt>
      <c:pivotFmt>
        <c:idx val="5"/>
        <c:marker>
          <c:symbol val="none"/>
        </c:marker>
        <c:dLbl>
          <c:idx val="0"/>
          <c:layout/>
          <c:dLblPos val="inEnd"/>
          <c:showLegendKey val="0"/>
          <c:showVal val="1"/>
          <c:showCatName val="0"/>
          <c:showSerName val="1"/>
          <c:showPercent val="0"/>
          <c:showBubbleSize val="0"/>
          <c:separator>
</c:separator>
        </c:dLbl>
      </c:pivotFmt>
      <c:pivotFmt>
        <c:idx val="6"/>
      </c:pivotFmt>
      <c:pivotFmt>
        <c:idx val="7"/>
        <c:dLbl>
          <c:idx val="0"/>
          <c:layout/>
          <c:numFmt formatCode="#,##0" sourceLinked="0"/>
          <c:spPr/>
          <c:txPr>
            <a:bodyPr/>
            <a:lstStyle/>
            <a:p>
              <a:pPr>
                <a:defRPr lang="en-GB" b="1"/>
              </a:pPr>
              <a:endParaRPr lang="en-US"/>
            </a:p>
          </c:txPr>
          <c:dLblPos val="inEnd"/>
          <c:showLegendKey val="0"/>
          <c:showVal val="1"/>
          <c:showCatName val="0"/>
          <c:showSerName val="1"/>
          <c:showPercent val="0"/>
          <c:showBubbleSize val="0"/>
          <c:separator>
</c:separator>
        </c:dLbl>
      </c:pivotFmt>
    </c:pivotFmts>
    <c:plotArea>
      <c:layout>
        <c:manualLayout>
          <c:layoutTarget val="inner"/>
          <c:xMode val="edge"/>
          <c:yMode val="edge"/>
          <c:x val="0.10100269094056689"/>
          <c:y val="0.21267243930613766"/>
          <c:w val="0.7684121984751906"/>
          <c:h val="0.63176129149283522"/>
        </c:manualLayout>
      </c:layout>
      <c:barChart>
        <c:barDir val="bar"/>
        <c:grouping val="clustered"/>
        <c:varyColors val="0"/>
        <c:ser>
          <c:idx val="0"/>
          <c:order val="0"/>
          <c:tx>
            <c:strRef>
              <c:f>'Formulae for the dashboard'!$G$1</c:f>
              <c:strCache>
                <c:ptCount val="1"/>
                <c:pt idx="0">
                  <c:v>Actual cost </c:v>
                </c:pt>
              </c:strCache>
            </c:strRef>
          </c:tx>
          <c:invertIfNegative val="0"/>
          <c:dLbls>
            <c:dLbl>
              <c:idx val="0"/>
              <c:layout/>
              <c:numFmt formatCode="#,##0" sourceLinked="0"/>
              <c:spPr/>
              <c:txPr>
                <a:bodyPr/>
                <a:lstStyle/>
                <a:p>
                  <a:pPr>
                    <a:defRPr lang="en-GB" b="1"/>
                  </a:pPr>
                  <a:endParaRPr lang="en-US"/>
                </a:p>
              </c:txPr>
              <c:dLblPos val="inEnd"/>
              <c:showLegendKey val="0"/>
              <c:showVal val="1"/>
              <c:showCatName val="0"/>
              <c:showSerName val="1"/>
              <c:showPercent val="0"/>
              <c:showBubbleSize val="0"/>
              <c:separator>
</c:separator>
            </c:dLbl>
            <c:spPr/>
            <c:txPr>
              <a:bodyPr/>
              <a:lstStyle/>
              <a:p>
                <a:pPr>
                  <a:defRPr/>
                </a:pPr>
                <a:endParaRPr lang="en-US"/>
              </a:p>
            </c:txPr>
            <c:dLblPos val="inEnd"/>
            <c:showLegendKey val="0"/>
            <c:showVal val="1"/>
            <c:showCatName val="0"/>
            <c:showSerName val="1"/>
            <c:showPercent val="0"/>
            <c:showBubbleSize val="0"/>
            <c:showLeaderLines val="0"/>
          </c:dLbls>
          <c:cat>
            <c:strRef>
              <c:f>'Formulae for the dashboard'!$G$2</c:f>
              <c:strCache>
                <c:ptCount val="1"/>
                <c:pt idx="0">
                  <c:v>Total</c:v>
                </c:pt>
              </c:strCache>
            </c:strRef>
          </c:cat>
          <c:val>
            <c:numRef>
              <c:f>'Formulae for the dashboard'!$G$2</c:f>
              <c:numCache>
                <c:formatCode>0.0,,\M;\-0.0,,\M</c:formatCode>
                <c:ptCount val="1"/>
                <c:pt idx="0">
                  <c:v>310400</c:v>
                </c:pt>
              </c:numCache>
            </c:numRef>
          </c:val>
        </c:ser>
        <c:ser>
          <c:idx val="1"/>
          <c:order val="1"/>
          <c:tx>
            <c:strRef>
              <c:f>'Formulae for the dashboard'!$H$1</c:f>
              <c:strCache>
                <c:ptCount val="1"/>
                <c:pt idx="0">
                  <c:v>Budget </c:v>
                </c:pt>
              </c:strCache>
            </c:strRef>
          </c:tx>
          <c:invertIfNegative val="0"/>
          <c:dLbls>
            <c:spPr/>
            <c:txPr>
              <a:bodyPr/>
              <a:lstStyle/>
              <a:p>
                <a:pPr>
                  <a:defRPr/>
                </a:pPr>
                <a:endParaRPr lang="en-US"/>
              </a:p>
            </c:txPr>
            <c:dLblPos val="inEnd"/>
            <c:showLegendKey val="0"/>
            <c:showVal val="1"/>
            <c:showCatName val="0"/>
            <c:showSerName val="1"/>
            <c:showPercent val="0"/>
            <c:showBubbleSize val="0"/>
            <c:separator>
</c:separator>
            <c:showLeaderLines val="0"/>
          </c:dLbls>
          <c:cat>
            <c:strRef>
              <c:f>'Formulae for the dashboard'!$G$2</c:f>
              <c:strCache>
                <c:ptCount val="1"/>
                <c:pt idx="0">
                  <c:v>Total</c:v>
                </c:pt>
              </c:strCache>
            </c:strRef>
          </c:cat>
          <c:val>
            <c:numRef>
              <c:f>'Formulae for the dashboard'!$H$2</c:f>
              <c:numCache>
                <c:formatCode>0.0,,\M;\-0.0,,\M</c:formatCode>
                <c:ptCount val="1"/>
                <c:pt idx="0">
                  <c:v>379100</c:v>
                </c:pt>
              </c:numCache>
            </c:numRef>
          </c:val>
        </c:ser>
        <c:dLbls>
          <c:showLegendKey val="0"/>
          <c:showVal val="1"/>
          <c:showCatName val="0"/>
          <c:showSerName val="0"/>
          <c:showPercent val="0"/>
          <c:showBubbleSize val="0"/>
        </c:dLbls>
        <c:gapWidth val="70"/>
        <c:overlap val="-20"/>
        <c:axId val="216688128"/>
        <c:axId val="216689664"/>
      </c:barChart>
      <c:catAx>
        <c:axId val="216688128"/>
        <c:scaling>
          <c:orientation val="minMax"/>
        </c:scaling>
        <c:delete val="1"/>
        <c:axPos val="l"/>
        <c:majorTickMark val="out"/>
        <c:minorTickMark val="none"/>
        <c:tickLblPos val="nextTo"/>
        <c:crossAx val="216689664"/>
        <c:crosses val="autoZero"/>
        <c:auto val="1"/>
        <c:lblAlgn val="ctr"/>
        <c:lblOffset val="100"/>
        <c:noMultiLvlLbl val="0"/>
      </c:catAx>
      <c:valAx>
        <c:axId val="216689664"/>
        <c:scaling>
          <c:orientation val="minMax"/>
          <c:min val="0"/>
        </c:scaling>
        <c:delete val="0"/>
        <c:axPos val="b"/>
        <c:majorGridlines/>
        <c:numFmt formatCode="0.0,,\M;\-0.0,,\M" sourceLinked="1"/>
        <c:majorTickMark val="out"/>
        <c:minorTickMark val="none"/>
        <c:tickLblPos val="nextTo"/>
        <c:txPr>
          <a:bodyPr/>
          <a:lstStyle/>
          <a:p>
            <a:pPr>
              <a:defRPr lang="en-GB"/>
            </a:pPr>
            <a:endParaRPr lang="en-US"/>
          </a:p>
        </c:txPr>
        <c:crossAx val="216688128"/>
        <c:crosses val="autoZero"/>
        <c:crossBetween val="between"/>
      </c:valAx>
      <c:spPr>
        <a:noFill/>
        <a:ln>
          <a:noFill/>
        </a:ln>
      </c:spPr>
    </c:plotArea>
    <c:plotVisOnly val="1"/>
    <c:dispBlanksAs val="gap"/>
    <c:showDLblsOverMax val="0"/>
  </c:chart>
  <c:spPr>
    <a:noFill/>
    <a:ln>
      <a:noFill/>
    </a:ln>
  </c:spPr>
  <c:txPr>
    <a:bodyPr/>
    <a:lstStyle/>
    <a:p>
      <a:pPr>
        <a:defRPr>
          <a:solidFill>
            <a:schemeClr val="bg1">
              <a:lumMod val="95000"/>
            </a:schemeClr>
          </a:solidFill>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200"/>
            </a:pPr>
            <a:r>
              <a:rPr lang="en-GB" sz="1200">
                <a:solidFill>
                  <a:schemeClr val="bg1">
                    <a:lumMod val="95000"/>
                  </a:schemeClr>
                </a:solidFill>
                <a:latin typeface="Roboto" pitchFamily="2" charset="0"/>
                <a:ea typeface="Roboto" pitchFamily="2" charset="0"/>
              </a:rPr>
              <a:t>% COMPLETED</a:t>
            </a:r>
          </a:p>
        </c:rich>
      </c:tx>
      <c:layout/>
      <c:overlay val="0"/>
    </c:title>
    <c:autoTitleDeleted val="0"/>
    <c:plotArea>
      <c:layout>
        <c:manualLayout>
          <c:layoutTarget val="inner"/>
          <c:xMode val="edge"/>
          <c:yMode val="edge"/>
          <c:x val="0.19231720093458887"/>
          <c:y val="0.19426548909706026"/>
          <c:w val="0.61536559813082214"/>
          <c:h val="0.67811484653260845"/>
        </c:manualLayout>
      </c:layout>
      <c:doughnutChart>
        <c:varyColors val="1"/>
        <c:ser>
          <c:idx val="0"/>
          <c:order val="0"/>
          <c:spPr>
            <a:ln>
              <a:noFill/>
            </a:ln>
          </c:spPr>
          <c:explosion val="3"/>
          <c:dPt>
            <c:idx val="0"/>
            <c:bubble3D val="0"/>
            <c:explosion val="0"/>
            <c:spPr>
              <a:solidFill>
                <a:srgbClr val="CCDCFB"/>
              </a:solidFill>
              <a:ln>
                <a:noFill/>
              </a:ln>
            </c:spPr>
          </c:dPt>
          <c:dPt>
            <c:idx val="1"/>
            <c:bubble3D val="0"/>
            <c:explosion val="6"/>
            <c:spPr>
              <a:solidFill>
                <a:srgbClr val="4E8AFF"/>
              </a:solidFill>
              <a:ln>
                <a:noFill/>
              </a:ln>
            </c:spPr>
          </c:dPt>
          <c:cat>
            <c:strRef>
              <c:f>'Formulae for the dashboard'!$W$6:$W$7</c:f>
              <c:strCache>
                <c:ptCount val="2"/>
                <c:pt idx="0">
                  <c:v>Complete</c:v>
                </c:pt>
                <c:pt idx="1">
                  <c:v>Remaining</c:v>
                </c:pt>
              </c:strCache>
            </c:strRef>
          </c:cat>
          <c:val>
            <c:numRef>
              <c:f>'Formulae for the dashboard'!$X$6:$X$7</c:f>
              <c:numCache>
                <c:formatCode>0%</c:formatCode>
                <c:ptCount val="2"/>
                <c:pt idx="0">
                  <c:v>0.25</c:v>
                </c:pt>
                <c:pt idx="1">
                  <c:v>0.75</c:v>
                </c:pt>
              </c:numCache>
            </c:numRef>
          </c:val>
        </c:ser>
        <c:dLbls>
          <c:showLegendKey val="0"/>
          <c:showVal val="0"/>
          <c:showCatName val="0"/>
          <c:showSerName val="0"/>
          <c:showPercent val="0"/>
          <c:showBubbleSize val="0"/>
          <c:showLeaderLines val="0"/>
        </c:dLbls>
        <c:firstSliceAng val="270"/>
        <c:holeSize val="55"/>
      </c:doughnutChart>
    </c:plotArea>
    <c:plotVisOnly val="1"/>
    <c:dispBlanksAs val="zero"/>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trlProps/ctrlProp1.xml><?xml version="1.0" encoding="utf-8"?>
<formControlPr xmlns="http://schemas.microsoft.com/office/spreadsheetml/2009/9/main" objectType="Scroll" dx="16" fmlaLink="'Formulae for the dashboard'!$M$2" horiz="1" max="500" noThreeD="1" page="0" val="23"/>
</file>

<file path=xl/drawings/_rels/drawing1.xml.rels><?xml version="1.0" encoding="UTF-8" standalone="yes"?>
<Relationships xmlns="http://schemas.openxmlformats.org/package/2006/relationships"><Relationship Id="rId8" Type="http://schemas.openxmlformats.org/officeDocument/2006/relationships/hyperlink" Target="#Settings!A1"/><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Project Table'!A1"/><Relationship Id="rId5" Type="http://schemas.openxmlformats.org/officeDocument/2006/relationships/image" Target="../media/image1.png"/><Relationship Id="rId4" Type="http://schemas.openxmlformats.org/officeDocument/2006/relationships/hyperlink" Target="http://www.plaky.com" TargetMode="External"/><Relationship Id="rId9" Type="http://schemas.openxmlformats.org/officeDocument/2006/relationships/hyperlink" Target="#Help!A1"/></Relationships>
</file>

<file path=xl/drawings/_rels/drawing2.xml.rels><?xml version="1.0" encoding="UTF-8" standalone="yes"?>
<Relationships xmlns="http://schemas.openxmlformats.org/package/2006/relationships"><Relationship Id="rId3" Type="http://schemas.openxmlformats.org/officeDocument/2006/relationships/hyperlink" Target="https://plaky.com/" TargetMode="External"/><Relationship Id="rId2" Type="http://schemas.openxmlformats.org/officeDocument/2006/relationships/hyperlink" Target="http://www.plaky.com" TargetMode="External"/><Relationship Id="rId1" Type="http://schemas.openxmlformats.org/officeDocument/2006/relationships/hyperlink" Target="#Dashboard!A1"/><Relationship Id="rId6" Type="http://schemas.openxmlformats.org/officeDocument/2006/relationships/hyperlink" Target="#Help!A1"/><Relationship Id="rId5" Type="http://schemas.openxmlformats.org/officeDocument/2006/relationships/hyperlink" Target="#Settings!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Project Table'!A1"/><Relationship Id="rId2" Type="http://schemas.openxmlformats.org/officeDocument/2006/relationships/image" Target="../media/image1.png"/><Relationship Id="rId1" Type="http://schemas.openxmlformats.org/officeDocument/2006/relationships/hyperlink" Target="http://www.plaky.com" TargetMode="External"/><Relationship Id="rId5" Type="http://schemas.openxmlformats.org/officeDocument/2006/relationships/hyperlink" Target="#Dashboard!A1"/><Relationship Id="rId4" Type="http://schemas.openxmlformats.org/officeDocument/2006/relationships/hyperlink" Target="#Help!A1"/></Relationships>
</file>

<file path=xl/drawings/_rels/drawing4.xml.rels><?xml version="1.0" encoding="UTF-8" standalone="yes"?>
<Relationships xmlns="http://schemas.openxmlformats.org/package/2006/relationships"><Relationship Id="rId3" Type="http://schemas.openxmlformats.org/officeDocument/2006/relationships/hyperlink" Target="#'Project Table'!A1"/><Relationship Id="rId2" Type="http://schemas.openxmlformats.org/officeDocument/2006/relationships/image" Target="../media/image1.png"/><Relationship Id="rId1" Type="http://schemas.openxmlformats.org/officeDocument/2006/relationships/hyperlink" Target="http://www.plaky.com" TargetMode="External"/><Relationship Id="rId5" Type="http://schemas.openxmlformats.org/officeDocument/2006/relationships/hyperlink" Target="#Dashboard!A1"/><Relationship Id="rId4" Type="http://schemas.openxmlformats.org/officeDocument/2006/relationships/hyperlink" Target="#Settings!A1"/></Relationships>
</file>

<file path=xl/drawings/_rels/drawing5.xml.rels><?xml version="1.0" encoding="UTF-8" standalone="yes"?>
<Relationships xmlns="http://schemas.openxmlformats.org/package/2006/relationships"><Relationship Id="rId3" Type="http://schemas.openxmlformats.org/officeDocument/2006/relationships/hyperlink" Target="#Help!A1"/><Relationship Id="rId2" Type="http://schemas.openxmlformats.org/officeDocument/2006/relationships/hyperlink" Target="#Settings!A1"/><Relationship Id="rId1" Type="http://schemas.openxmlformats.org/officeDocument/2006/relationships/hyperlink" Target="#Dashboard!A1"/><Relationship Id="rId6" Type="http://schemas.openxmlformats.org/officeDocument/2006/relationships/hyperlink" Target="#'Project Table'!A1"/><Relationship Id="rId5" Type="http://schemas.openxmlformats.org/officeDocument/2006/relationships/image" Target="../media/image1.png"/><Relationship Id="rId4" Type="http://schemas.openxmlformats.org/officeDocument/2006/relationships/hyperlink" Target="http://www.plaky.com" TargetMode="External"/></Relationships>
</file>

<file path=xl/drawings/drawing1.xml><?xml version="1.0" encoding="utf-8"?>
<xdr:wsDr xmlns:xdr="http://schemas.openxmlformats.org/drawingml/2006/spreadsheetDrawing" xmlns:a="http://schemas.openxmlformats.org/drawingml/2006/main">
  <xdr:twoCellAnchor>
    <xdr:from>
      <xdr:col>2</xdr:col>
      <xdr:colOff>553731</xdr:colOff>
      <xdr:row>1</xdr:row>
      <xdr:rowOff>31297</xdr:rowOff>
    </xdr:from>
    <xdr:to>
      <xdr:col>13</xdr:col>
      <xdr:colOff>657066</xdr:colOff>
      <xdr:row>2</xdr:row>
      <xdr:rowOff>1368041</xdr:rowOff>
    </xdr:to>
    <xdr:grpSp>
      <xdr:nvGrpSpPr>
        <xdr:cNvPr id="12" name="Group 11"/>
        <xdr:cNvGrpSpPr/>
      </xdr:nvGrpSpPr>
      <xdr:grpSpPr>
        <a:xfrm>
          <a:off x="3982731" y="591591"/>
          <a:ext cx="11163541" cy="1740156"/>
          <a:chOff x="5312148" y="581025"/>
          <a:chExt cx="10798549" cy="2162175"/>
        </a:xfrm>
      </xdr:grpSpPr>
      <xdr:graphicFrame macro="">
        <xdr:nvGraphicFramePr>
          <xdr:cNvPr id="2" name="StatusBar"/>
          <xdr:cNvGraphicFramePr>
            <a:graphicFrameLocks/>
          </xdr:cNvGraphicFramePr>
        </xdr:nvGraphicFramePr>
        <xdr:xfrm>
          <a:off x="5312148" y="590550"/>
          <a:ext cx="4573680" cy="215265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0" name="Group 9"/>
          <xdr:cNvGrpSpPr/>
        </xdr:nvGrpSpPr>
        <xdr:grpSpPr>
          <a:xfrm>
            <a:off x="10211765" y="581025"/>
            <a:ext cx="5898932" cy="2162175"/>
            <a:chOff x="9756460" y="590550"/>
            <a:chExt cx="5992287" cy="2667466"/>
          </a:xfrm>
        </xdr:grpSpPr>
        <xdr:grpSp>
          <xdr:nvGrpSpPr>
            <xdr:cNvPr id="6" name="Group 5"/>
            <xdr:cNvGrpSpPr/>
          </xdr:nvGrpSpPr>
          <xdr:grpSpPr>
            <a:xfrm>
              <a:off x="9756460" y="590550"/>
              <a:ext cx="2021543" cy="2667466"/>
              <a:chOff x="11417340" y="9525"/>
              <a:chExt cx="2024344" cy="2668157"/>
            </a:xfrm>
          </xdr:grpSpPr>
          <xdr:graphicFrame macro="">
            <xdr:nvGraphicFramePr>
              <xdr:cNvPr id="3" name="Chart 2"/>
              <xdr:cNvGraphicFramePr>
                <a:graphicFrameLocks/>
              </xdr:cNvGraphicFramePr>
            </xdr:nvGraphicFramePr>
            <xdr:xfrm>
              <a:off x="11417340" y="9525"/>
              <a:ext cx="2024344" cy="2668157"/>
            </xdr:xfrm>
            <a:graphic>
              <a:graphicData uri="http://schemas.openxmlformats.org/drawingml/2006/chart">
                <c:chart xmlns:c="http://schemas.openxmlformats.org/drawingml/2006/chart" xmlns:r="http://schemas.openxmlformats.org/officeDocument/2006/relationships" r:id="rId2"/>
              </a:graphicData>
            </a:graphic>
          </xdr:graphicFrame>
          <xdr:sp macro="" textlink="'Formulae for the dashboard'!$G$3">
            <xdr:nvSpPr>
              <xdr:cNvPr id="4" name="TextBox 3"/>
              <xdr:cNvSpPr txBox="1"/>
            </xdr:nvSpPr>
            <xdr:spPr>
              <a:xfrm>
                <a:off x="12049212" y="1079641"/>
                <a:ext cx="818479" cy="76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7194306-468C-4CD5-B49A-9F64EDF19749}" type="TxLink">
                  <a:rPr lang="en-GB" sz="2400" b="1">
                    <a:solidFill>
                      <a:schemeClr val="bg1">
                        <a:lumMod val="95000"/>
                      </a:schemeClr>
                    </a:solidFill>
                    <a:latin typeface="Roboto" pitchFamily="2" charset="0"/>
                    <a:ea typeface="Roboto" pitchFamily="2" charset="0"/>
                  </a:rPr>
                  <a:pPr algn="ctr"/>
                  <a:t>82%</a:t>
                </a:fld>
                <a:endParaRPr lang="en-GB" sz="2400" b="1">
                  <a:solidFill>
                    <a:schemeClr val="bg1">
                      <a:lumMod val="95000"/>
                    </a:schemeClr>
                  </a:solidFill>
                  <a:latin typeface="Roboto" pitchFamily="2" charset="0"/>
                  <a:ea typeface="Roboto" pitchFamily="2" charset="0"/>
                </a:endParaRPr>
              </a:p>
            </xdr:txBody>
          </xdr:sp>
        </xdr:grpSp>
        <xdr:graphicFrame macro="">
          <xdr:nvGraphicFramePr>
            <xdr:cNvPr id="7" name="Chart 6"/>
            <xdr:cNvGraphicFramePr>
              <a:graphicFrameLocks/>
            </xdr:cNvGraphicFramePr>
          </xdr:nvGraphicFramePr>
          <xdr:xfrm>
            <a:off x="11479866" y="590550"/>
            <a:ext cx="4268881" cy="2667465"/>
          </xdr:xfrm>
          <a:graphic>
            <a:graphicData uri="http://schemas.openxmlformats.org/drawingml/2006/chart">
              <c:chart xmlns:c="http://schemas.openxmlformats.org/drawingml/2006/chart" xmlns:r="http://schemas.openxmlformats.org/officeDocument/2006/relationships" r:id="rId3"/>
            </a:graphicData>
          </a:graphic>
        </xdr:graphicFrame>
      </xdr:grpSp>
    </xdr:grpSp>
    <xdr:clientData/>
  </xdr:twoCellAnchor>
  <xdr:twoCellAnchor editAs="absolute">
    <xdr:from>
      <xdr:col>0</xdr:col>
      <xdr:colOff>200586</xdr:colOff>
      <xdr:row>0</xdr:row>
      <xdr:rowOff>85726</xdr:rowOff>
    </xdr:from>
    <xdr:to>
      <xdr:col>0</xdr:col>
      <xdr:colOff>1438275</xdr:colOff>
      <xdr:row>0</xdr:row>
      <xdr:rowOff>492638</xdr:rowOff>
    </xdr:to>
    <xdr:pic>
      <xdr:nvPicPr>
        <xdr:cNvPr id="11" name="Picture 10">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0586" y="85726"/>
          <a:ext cx="1237689" cy="406912"/>
        </a:xfrm>
        <a:prstGeom prst="rect">
          <a:avLst/>
        </a:prstGeom>
      </xdr:spPr>
    </xdr:pic>
    <xdr:clientData/>
  </xdr:twoCellAnchor>
  <xdr:twoCellAnchor editAs="oneCell">
    <xdr:from>
      <xdr:col>8</xdr:col>
      <xdr:colOff>810819</xdr:colOff>
      <xdr:row>0</xdr:row>
      <xdr:rowOff>118084</xdr:rowOff>
    </xdr:from>
    <xdr:to>
      <xdr:col>10</xdr:col>
      <xdr:colOff>179294</xdr:colOff>
      <xdr:row>0</xdr:row>
      <xdr:rowOff>466725</xdr:rowOff>
    </xdr:to>
    <xdr:sp macro="[0]!switch_to_project_table" textlink="">
      <xdr:nvSpPr>
        <xdr:cNvPr id="16" name="Rounded Rectangle 15">
          <a:hlinkClick xmlns:r="http://schemas.openxmlformats.org/officeDocument/2006/relationships" r:id="rId6"/>
        </xdr:cNvPr>
        <xdr:cNvSpPr/>
      </xdr:nvSpPr>
      <xdr:spPr>
        <a:xfrm>
          <a:off x="10481495" y="118084"/>
          <a:ext cx="1105387"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Go</a:t>
          </a:r>
          <a:r>
            <a:rPr lang="en-GB" sz="1100" baseline="0">
              <a:solidFill>
                <a:schemeClr val="bg2">
                  <a:lumMod val="75000"/>
                </a:schemeClr>
              </a:solidFill>
              <a:latin typeface="Roboto" pitchFamily="2" charset="0"/>
              <a:ea typeface="Roboto" pitchFamily="2" charset="0"/>
            </a:rPr>
            <a:t> to Project</a:t>
          </a:r>
          <a:endParaRPr lang="en-GB" sz="1100">
            <a:solidFill>
              <a:schemeClr val="bg2">
                <a:lumMod val="75000"/>
              </a:schemeClr>
            </a:solidFill>
            <a:latin typeface="Roboto" pitchFamily="2" charset="0"/>
            <a:ea typeface="Roboto" pitchFamily="2" charset="0"/>
          </a:endParaRPr>
        </a:p>
      </xdr:txBody>
    </xdr:sp>
    <xdr:clientData/>
  </xdr:twoCellAnchor>
  <xdr:twoCellAnchor editAs="absolute">
    <xdr:from>
      <xdr:col>12</xdr:col>
      <xdr:colOff>259897</xdr:colOff>
      <xdr:row>0</xdr:row>
      <xdr:rowOff>107018</xdr:rowOff>
    </xdr:from>
    <xdr:to>
      <xdr:col>14</xdr:col>
      <xdr:colOff>870697</xdr:colOff>
      <xdr:row>0</xdr:row>
      <xdr:rowOff>490046</xdr:rowOff>
    </xdr:to>
    <xdr:sp macro="" textlink="">
      <xdr:nvSpPr>
        <xdr:cNvPr id="8" name="Rounded Rectangle 14">
          <a:hlinkClick xmlns:r="http://schemas.openxmlformats.org/officeDocument/2006/relationships" r:id="rId4"/>
        </xdr:cNvPr>
        <xdr:cNvSpPr/>
      </xdr:nvSpPr>
      <xdr:spPr>
        <a:xfrm>
          <a:off x="13737772" y="107018"/>
          <a:ext cx="2544375" cy="383028"/>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200" b="0">
              <a:solidFill>
                <a:schemeClr val="bg1">
                  <a:lumMod val="95000"/>
                </a:schemeClr>
              </a:solidFill>
              <a:effectLst/>
              <a:latin typeface="Roboto" pitchFamily="2" charset="0"/>
              <a:ea typeface="Roboto" pitchFamily="2" charset="0"/>
              <a:cs typeface="+mn-cs"/>
            </a:rPr>
            <a:t>Manage</a:t>
          </a:r>
          <a:r>
            <a:rPr lang="en-GB" sz="1200" b="0" baseline="0">
              <a:solidFill>
                <a:schemeClr val="bg1">
                  <a:lumMod val="95000"/>
                </a:schemeClr>
              </a:solidFill>
              <a:effectLst/>
              <a:latin typeface="Roboto" pitchFamily="2" charset="0"/>
              <a:ea typeface="Roboto" pitchFamily="2" charset="0"/>
              <a:cs typeface="+mn-cs"/>
            </a:rPr>
            <a:t> your project in Plaky</a:t>
          </a:r>
          <a:endParaRPr lang="en-GB" sz="1200">
            <a:solidFill>
              <a:schemeClr val="bg1">
                <a:lumMod val="95000"/>
              </a:schemeClr>
            </a:solidFill>
            <a:effectLst/>
            <a:latin typeface="Roboto" pitchFamily="2" charset="0"/>
            <a:ea typeface="Roboto" pitchFamily="2" charset="0"/>
          </a:endParaRPr>
        </a:p>
      </xdr:txBody>
    </xdr:sp>
    <xdr:clientData/>
  </xdr:twoCellAnchor>
  <xdr:twoCellAnchor>
    <xdr:from>
      <xdr:col>1</xdr:col>
      <xdr:colOff>64036</xdr:colOff>
      <xdr:row>1</xdr:row>
      <xdr:rowOff>18410</xdr:rowOff>
    </xdr:from>
    <xdr:to>
      <xdr:col>2</xdr:col>
      <xdr:colOff>509870</xdr:colOff>
      <xdr:row>2</xdr:row>
      <xdr:rowOff>1405538</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696606</xdr:colOff>
      <xdr:row>2</xdr:row>
      <xdr:rowOff>360590</xdr:rowOff>
    </xdr:from>
    <xdr:to>
      <xdr:col>1</xdr:col>
      <xdr:colOff>1521091</xdr:colOff>
      <xdr:row>2</xdr:row>
      <xdr:rowOff>860593</xdr:rowOff>
    </xdr:to>
    <xdr:sp macro="" textlink="'Formulae for the dashboard'!$X$6">
      <xdr:nvSpPr>
        <xdr:cNvPr id="25" name="TextBox 24"/>
        <xdr:cNvSpPr txBox="1"/>
      </xdr:nvSpPr>
      <xdr:spPr>
        <a:xfrm>
          <a:off x="2928177" y="1313090"/>
          <a:ext cx="824485" cy="50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D606DEB-F65C-44FC-9648-102BF305F3CB}" type="TxLink">
            <a:rPr lang="en-GB" sz="2400" b="1">
              <a:solidFill>
                <a:schemeClr val="bg1">
                  <a:lumMod val="95000"/>
                </a:schemeClr>
              </a:solidFill>
              <a:latin typeface="Roboto" pitchFamily="2" charset="0"/>
              <a:ea typeface="Roboto" pitchFamily="2" charset="0"/>
            </a:rPr>
            <a:pPr algn="ctr"/>
            <a:t>25%</a:t>
          </a:fld>
          <a:endParaRPr lang="en-GB" sz="2400" b="1">
            <a:solidFill>
              <a:schemeClr val="bg1">
                <a:lumMod val="95000"/>
              </a:schemeClr>
            </a:solidFill>
            <a:latin typeface="Roboto" pitchFamily="2" charset="0"/>
            <a:ea typeface="Roboto"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16</xdr:col>
          <xdr:colOff>0</xdr:colOff>
          <xdr:row>0</xdr:row>
          <xdr:rowOff>180975</xdr:rowOff>
        </xdr:from>
        <xdr:to>
          <xdr:col>43</xdr:col>
          <xdr:colOff>295275</xdr:colOff>
          <xdr:row>0</xdr:row>
          <xdr:rowOff>447675</xdr:rowOff>
        </xdr:to>
        <xdr:sp macro="" textlink="">
          <xdr:nvSpPr>
            <xdr:cNvPr id="3075" name="Scroll Bar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twoCellAnchor editAs="oneCell">
    <xdr:from>
      <xdr:col>0</xdr:col>
      <xdr:colOff>143195</xdr:colOff>
      <xdr:row>5</xdr:row>
      <xdr:rowOff>54430</xdr:rowOff>
    </xdr:from>
    <xdr:to>
      <xdr:col>0</xdr:col>
      <xdr:colOff>1807348</xdr:colOff>
      <xdr:row>14</xdr:row>
      <xdr:rowOff>163285</xdr:rowOff>
    </xdr:to>
    <mc:AlternateContent xmlns:mc="http://schemas.openxmlformats.org/markup-compatibility/2006" xmlns:a14="http://schemas.microsoft.com/office/drawing/2010/main">
      <mc:Choice Requires="a14">
        <xdr:graphicFrame macro="">
          <xdr:nvGraphicFramePr>
            <xdr:cNvPr id="9" name="Task"/>
            <xdr:cNvGraphicFramePr/>
          </xdr:nvGraphicFramePr>
          <xdr:xfrm>
            <a:off x="0" y="0"/>
            <a:ext cx="0" cy="0"/>
          </xdr:xfrm>
          <a:graphic>
            <a:graphicData uri="http://schemas.microsoft.com/office/drawing/2010/slicer">
              <sle:slicer xmlns:sle="http://schemas.microsoft.com/office/drawing/2010/slicer" name="Task"/>
            </a:graphicData>
          </a:graphic>
        </xdr:graphicFrame>
      </mc:Choice>
      <mc:Fallback xmlns="">
        <xdr:sp macro="" textlink="">
          <xdr:nvSpPr>
            <xdr:cNvPr id="0" name=""/>
            <xdr:cNvSpPr>
              <a:spLocks noTextEdit="1"/>
            </xdr:cNvSpPr>
          </xdr:nvSpPr>
          <xdr:spPr>
            <a:xfrm>
              <a:off x="143195" y="3449812"/>
              <a:ext cx="1664153" cy="1722502"/>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143194</xdr:colOff>
      <xdr:row>15</xdr:row>
      <xdr:rowOff>34019</xdr:rowOff>
    </xdr:from>
    <xdr:to>
      <xdr:col>0</xdr:col>
      <xdr:colOff>1807347</xdr:colOff>
      <xdr:row>27</xdr:row>
      <xdr:rowOff>123265</xdr:rowOff>
    </xdr:to>
    <mc:AlternateContent xmlns:mc="http://schemas.openxmlformats.org/markup-compatibility/2006" xmlns:a14="http://schemas.microsoft.com/office/drawing/2010/main">
      <mc:Choice Requires="a14">
        <xdr:graphicFrame macro="">
          <xdr:nvGraphicFramePr>
            <xdr:cNvPr id="17" name="Department"/>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143194" y="5222343"/>
              <a:ext cx="1664153" cy="224077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118382</xdr:colOff>
      <xdr:row>27</xdr:row>
      <xdr:rowOff>59231</xdr:rowOff>
    </xdr:from>
    <xdr:to>
      <xdr:col>0</xdr:col>
      <xdr:colOff>1782535</xdr:colOff>
      <xdr:row>39</xdr:row>
      <xdr:rowOff>127264</xdr:rowOff>
    </xdr:to>
    <mc:AlternateContent xmlns:mc="http://schemas.openxmlformats.org/markup-compatibility/2006" xmlns:a14="http://schemas.microsoft.com/office/drawing/2010/main">
      <mc:Choice Requires="a14">
        <xdr:graphicFrame macro="">
          <xdr:nvGraphicFramePr>
            <xdr:cNvPr id="18"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18382" y="7399084"/>
              <a:ext cx="1664153" cy="2219562"/>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257250</xdr:colOff>
      <xdr:row>0</xdr:row>
      <xdr:rowOff>124807</xdr:rowOff>
    </xdr:from>
    <xdr:to>
      <xdr:col>11</xdr:col>
      <xdr:colOff>33617</xdr:colOff>
      <xdr:row>0</xdr:row>
      <xdr:rowOff>473448</xdr:rowOff>
    </xdr:to>
    <xdr:sp macro="[0]!switch_to_project_table" textlink="">
      <xdr:nvSpPr>
        <xdr:cNvPr id="26" name="Rounded Rectangle 25">
          <a:hlinkClick xmlns:r="http://schemas.openxmlformats.org/officeDocument/2006/relationships" r:id="rId8"/>
        </xdr:cNvPr>
        <xdr:cNvSpPr/>
      </xdr:nvSpPr>
      <xdr:spPr>
        <a:xfrm>
          <a:off x="11664838" y="124807"/>
          <a:ext cx="784897"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Settings</a:t>
          </a:r>
        </a:p>
      </xdr:txBody>
    </xdr:sp>
    <xdr:clientData/>
  </xdr:twoCellAnchor>
  <xdr:twoCellAnchor editAs="oneCell">
    <xdr:from>
      <xdr:col>11</xdr:col>
      <xdr:colOff>107091</xdr:colOff>
      <xdr:row>0</xdr:row>
      <xdr:rowOff>120325</xdr:rowOff>
    </xdr:from>
    <xdr:to>
      <xdr:col>11</xdr:col>
      <xdr:colOff>891988</xdr:colOff>
      <xdr:row>0</xdr:row>
      <xdr:rowOff>468966</xdr:rowOff>
    </xdr:to>
    <xdr:sp macro="[0]!switch_to_project_table" textlink="">
      <xdr:nvSpPr>
        <xdr:cNvPr id="27" name="Rounded Rectangle 26">
          <a:hlinkClick xmlns:r="http://schemas.openxmlformats.org/officeDocument/2006/relationships" r:id="rId9"/>
        </xdr:cNvPr>
        <xdr:cNvSpPr/>
      </xdr:nvSpPr>
      <xdr:spPr>
        <a:xfrm>
          <a:off x="12523209" y="120325"/>
          <a:ext cx="784897"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Help</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228600</xdr:colOff>
      <xdr:row>0</xdr:row>
      <xdr:rowOff>152401</xdr:rowOff>
    </xdr:from>
    <xdr:to>
      <xdr:col>9</xdr:col>
      <xdr:colOff>378197</xdr:colOff>
      <xdr:row>0</xdr:row>
      <xdr:rowOff>501205</xdr:rowOff>
    </xdr:to>
    <xdr:sp macro="[0]!go_to_dashboard" textlink="">
      <xdr:nvSpPr>
        <xdr:cNvPr id="2" name="Rounded Rectangle 1">
          <a:hlinkClick xmlns:r="http://schemas.openxmlformats.org/officeDocument/2006/relationships" r:id="rId1"/>
        </xdr:cNvPr>
        <xdr:cNvSpPr/>
      </xdr:nvSpPr>
      <xdr:spPr>
        <a:xfrm>
          <a:off x="11353800" y="152401"/>
          <a:ext cx="1044947" cy="348804"/>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chemeClr val="bg2">
                  <a:lumMod val="75000"/>
                </a:schemeClr>
              </a:solidFill>
              <a:latin typeface="Roboto" pitchFamily="2" charset="0"/>
              <a:ea typeface="Roboto" pitchFamily="2" charset="0"/>
            </a:rPr>
            <a:t>Dashboard</a:t>
          </a:r>
          <a:endParaRPr lang="en-GB" sz="1100">
            <a:solidFill>
              <a:schemeClr val="bg2">
                <a:lumMod val="75000"/>
              </a:schemeClr>
            </a:solidFill>
            <a:latin typeface="Roboto" pitchFamily="2" charset="0"/>
            <a:ea typeface="Roboto" pitchFamily="2" charset="0"/>
          </a:endParaRPr>
        </a:p>
      </xdr:txBody>
    </xdr:sp>
    <xdr:clientData/>
  </xdr:twoCellAnchor>
  <xdr:twoCellAnchor editAs="absolute">
    <xdr:from>
      <xdr:col>11</xdr:col>
      <xdr:colOff>229481</xdr:colOff>
      <xdr:row>0</xdr:row>
      <xdr:rowOff>123825</xdr:rowOff>
    </xdr:from>
    <xdr:to>
      <xdr:col>13</xdr:col>
      <xdr:colOff>814025</xdr:colOff>
      <xdr:row>0</xdr:row>
      <xdr:rowOff>542925</xdr:rowOff>
    </xdr:to>
    <xdr:sp macro="" textlink="">
      <xdr:nvSpPr>
        <xdr:cNvPr id="3" name="Rounded Rectangle 2">
          <a:hlinkClick xmlns:r="http://schemas.openxmlformats.org/officeDocument/2006/relationships" r:id="rId2"/>
        </xdr:cNvPr>
        <xdr:cNvSpPr/>
      </xdr:nvSpPr>
      <xdr:spPr>
        <a:xfrm>
          <a:off x="14398599" y="123825"/>
          <a:ext cx="2769851" cy="419100"/>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400" b="0">
              <a:solidFill>
                <a:schemeClr val="bg1">
                  <a:lumMod val="95000"/>
                </a:schemeClr>
              </a:solidFill>
              <a:effectLst/>
              <a:latin typeface="Roboto" pitchFamily="2" charset="0"/>
              <a:ea typeface="Roboto" pitchFamily="2" charset="0"/>
              <a:cs typeface="+mn-cs"/>
            </a:rPr>
            <a:t>Manage</a:t>
          </a:r>
          <a:r>
            <a:rPr lang="en-GB" sz="1400" b="0" baseline="0">
              <a:solidFill>
                <a:schemeClr val="bg1">
                  <a:lumMod val="95000"/>
                </a:schemeClr>
              </a:solidFill>
              <a:effectLst/>
              <a:latin typeface="Roboto" pitchFamily="2" charset="0"/>
              <a:ea typeface="Roboto" pitchFamily="2" charset="0"/>
              <a:cs typeface="+mn-cs"/>
            </a:rPr>
            <a:t> your project in Plaky</a:t>
          </a:r>
          <a:endParaRPr lang="en-GB" sz="1400">
            <a:solidFill>
              <a:schemeClr val="bg1">
                <a:lumMod val="95000"/>
              </a:schemeClr>
            </a:solidFill>
            <a:effectLst/>
            <a:latin typeface="Roboto" pitchFamily="2" charset="0"/>
            <a:ea typeface="Roboto" pitchFamily="2" charset="0"/>
          </a:endParaRPr>
        </a:p>
      </xdr:txBody>
    </xdr:sp>
    <xdr:clientData/>
  </xdr:twoCellAnchor>
  <xdr:twoCellAnchor editAs="absolute">
    <xdr:from>
      <xdr:col>1</xdr:col>
      <xdr:colOff>104775</xdr:colOff>
      <xdr:row>0</xdr:row>
      <xdr:rowOff>133351</xdr:rowOff>
    </xdr:from>
    <xdr:to>
      <xdr:col>1</xdr:col>
      <xdr:colOff>1352550</xdr:colOff>
      <xdr:row>0</xdr:row>
      <xdr:rowOff>543578</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9075" y="133351"/>
          <a:ext cx="1247775" cy="410227"/>
        </a:xfrm>
        <a:prstGeom prst="rect">
          <a:avLst/>
        </a:prstGeom>
      </xdr:spPr>
    </xdr:pic>
    <xdr:clientData/>
  </xdr:twoCellAnchor>
  <xdr:twoCellAnchor editAs="oneCell">
    <xdr:from>
      <xdr:col>9</xdr:col>
      <xdr:colOff>457200</xdr:colOff>
      <xdr:row>0</xdr:row>
      <xdr:rowOff>156882</xdr:rowOff>
    </xdr:from>
    <xdr:to>
      <xdr:col>10</xdr:col>
      <xdr:colOff>34370</xdr:colOff>
      <xdr:row>0</xdr:row>
      <xdr:rowOff>505523</xdr:rowOff>
    </xdr:to>
    <xdr:sp macro="[0]!switch_to_project_table" textlink="">
      <xdr:nvSpPr>
        <xdr:cNvPr id="5" name="Rounded Rectangle 4">
          <a:hlinkClick xmlns:r="http://schemas.openxmlformats.org/officeDocument/2006/relationships" r:id="rId5"/>
        </xdr:cNvPr>
        <xdr:cNvSpPr/>
      </xdr:nvSpPr>
      <xdr:spPr>
        <a:xfrm>
          <a:off x="12477750" y="156882"/>
          <a:ext cx="786845"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Settings</a:t>
          </a:r>
        </a:p>
      </xdr:txBody>
    </xdr:sp>
    <xdr:clientData/>
  </xdr:twoCellAnchor>
  <xdr:twoCellAnchor editAs="oneCell">
    <xdr:from>
      <xdr:col>10</xdr:col>
      <xdr:colOff>107844</xdr:colOff>
      <xdr:row>0</xdr:row>
      <xdr:rowOff>152400</xdr:rowOff>
    </xdr:from>
    <xdr:to>
      <xdr:col>10</xdr:col>
      <xdr:colOff>892741</xdr:colOff>
      <xdr:row>0</xdr:row>
      <xdr:rowOff>501041</xdr:rowOff>
    </xdr:to>
    <xdr:sp macro="[0]!switch_to_project_table" textlink="">
      <xdr:nvSpPr>
        <xdr:cNvPr id="6" name="Rounded Rectangle 5">
          <a:hlinkClick xmlns:r="http://schemas.openxmlformats.org/officeDocument/2006/relationships" r:id="rId6"/>
        </xdr:cNvPr>
        <xdr:cNvSpPr/>
      </xdr:nvSpPr>
      <xdr:spPr>
        <a:xfrm>
          <a:off x="13338069" y="152400"/>
          <a:ext cx="784897"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Help</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152400</xdr:colOff>
      <xdr:row>0</xdr:row>
      <xdr:rowOff>123825</xdr:rowOff>
    </xdr:from>
    <xdr:to>
      <xdr:col>1</xdr:col>
      <xdr:colOff>780489</xdr:colOff>
      <xdr:row>0</xdr:row>
      <xdr:rowOff>530737</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23825"/>
          <a:ext cx="1237689" cy="406912"/>
        </a:xfrm>
        <a:prstGeom prst="rect">
          <a:avLst/>
        </a:prstGeom>
      </xdr:spPr>
    </xdr:pic>
    <xdr:clientData/>
  </xdr:twoCellAnchor>
  <xdr:twoCellAnchor editAs="absolute">
    <xdr:from>
      <xdr:col>17</xdr:col>
      <xdr:colOff>209550</xdr:colOff>
      <xdr:row>0</xdr:row>
      <xdr:rowOff>142875</xdr:rowOff>
    </xdr:from>
    <xdr:to>
      <xdr:col>21</xdr:col>
      <xdr:colOff>320081</xdr:colOff>
      <xdr:row>0</xdr:row>
      <xdr:rowOff>525903</xdr:rowOff>
    </xdr:to>
    <xdr:sp macro="" textlink="">
      <xdr:nvSpPr>
        <xdr:cNvPr id="6" name="Rounded Rectangle 14">
          <a:hlinkClick xmlns:r="http://schemas.openxmlformats.org/officeDocument/2006/relationships" r:id="rId1"/>
        </xdr:cNvPr>
        <xdr:cNvSpPr/>
      </xdr:nvSpPr>
      <xdr:spPr>
        <a:xfrm>
          <a:off x="15049500" y="142875"/>
          <a:ext cx="2548931" cy="383028"/>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200" b="0">
              <a:solidFill>
                <a:schemeClr val="bg1">
                  <a:lumMod val="95000"/>
                </a:schemeClr>
              </a:solidFill>
              <a:effectLst/>
              <a:latin typeface="Roboto" pitchFamily="2" charset="0"/>
              <a:ea typeface="Roboto" pitchFamily="2" charset="0"/>
              <a:cs typeface="+mn-cs"/>
            </a:rPr>
            <a:t>Manage</a:t>
          </a:r>
          <a:r>
            <a:rPr lang="en-GB" sz="1200" b="0" baseline="0">
              <a:solidFill>
                <a:schemeClr val="bg1">
                  <a:lumMod val="95000"/>
                </a:schemeClr>
              </a:solidFill>
              <a:effectLst/>
              <a:latin typeface="Roboto" pitchFamily="2" charset="0"/>
              <a:ea typeface="Roboto" pitchFamily="2" charset="0"/>
              <a:cs typeface="+mn-cs"/>
            </a:rPr>
            <a:t> your project in Plaky</a:t>
          </a:r>
          <a:endParaRPr lang="en-GB" sz="1200">
            <a:solidFill>
              <a:schemeClr val="bg1">
                <a:lumMod val="95000"/>
              </a:schemeClr>
            </a:solidFill>
            <a:effectLst/>
            <a:latin typeface="Roboto" pitchFamily="2" charset="0"/>
            <a:ea typeface="Roboto" pitchFamily="2" charset="0"/>
          </a:endParaRPr>
        </a:p>
      </xdr:txBody>
    </xdr:sp>
    <xdr:clientData/>
  </xdr:twoCellAnchor>
  <xdr:twoCellAnchor editAs="oneCell">
    <xdr:from>
      <xdr:col>13</xdr:col>
      <xdr:colOff>371475</xdr:colOff>
      <xdr:row>0</xdr:row>
      <xdr:rowOff>161925</xdr:rowOff>
    </xdr:from>
    <xdr:to>
      <xdr:col>15</xdr:col>
      <xdr:colOff>251816</xdr:colOff>
      <xdr:row>0</xdr:row>
      <xdr:rowOff>510566</xdr:rowOff>
    </xdr:to>
    <xdr:sp macro="[0]!switch_to_project_table" textlink="">
      <xdr:nvSpPr>
        <xdr:cNvPr id="7" name="Rounded Rectangle 6">
          <a:hlinkClick xmlns:r="http://schemas.openxmlformats.org/officeDocument/2006/relationships" r:id="rId3"/>
        </xdr:cNvPr>
        <xdr:cNvSpPr/>
      </xdr:nvSpPr>
      <xdr:spPr>
        <a:xfrm>
          <a:off x="12773025" y="161925"/>
          <a:ext cx="1099541"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Go</a:t>
          </a:r>
          <a:r>
            <a:rPr lang="en-GB" sz="1100" baseline="0">
              <a:solidFill>
                <a:schemeClr val="bg2">
                  <a:lumMod val="75000"/>
                </a:schemeClr>
              </a:solidFill>
              <a:latin typeface="Roboto" pitchFamily="2" charset="0"/>
              <a:ea typeface="Roboto" pitchFamily="2" charset="0"/>
            </a:rPr>
            <a:t> to Project</a:t>
          </a:r>
          <a:endParaRPr lang="en-GB" sz="1100">
            <a:solidFill>
              <a:schemeClr val="bg2">
                <a:lumMod val="75000"/>
              </a:schemeClr>
            </a:solidFill>
            <a:latin typeface="Roboto" pitchFamily="2" charset="0"/>
            <a:ea typeface="Roboto" pitchFamily="2" charset="0"/>
          </a:endParaRPr>
        </a:p>
      </xdr:txBody>
    </xdr:sp>
    <xdr:clientData/>
  </xdr:twoCellAnchor>
  <xdr:twoCellAnchor editAs="oneCell">
    <xdr:from>
      <xdr:col>15</xdr:col>
      <xdr:colOff>342366</xdr:colOff>
      <xdr:row>0</xdr:row>
      <xdr:rowOff>164166</xdr:rowOff>
    </xdr:from>
    <xdr:to>
      <xdr:col>16</xdr:col>
      <xdr:colOff>517663</xdr:colOff>
      <xdr:row>0</xdr:row>
      <xdr:rowOff>512807</xdr:rowOff>
    </xdr:to>
    <xdr:sp macro="[0]!switch_to_project_table" textlink="">
      <xdr:nvSpPr>
        <xdr:cNvPr id="9" name="Rounded Rectangle 8">
          <a:hlinkClick xmlns:r="http://schemas.openxmlformats.org/officeDocument/2006/relationships" r:id="rId4"/>
        </xdr:cNvPr>
        <xdr:cNvSpPr/>
      </xdr:nvSpPr>
      <xdr:spPr>
        <a:xfrm>
          <a:off x="13963116" y="164166"/>
          <a:ext cx="784897"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Help</a:t>
          </a:r>
        </a:p>
      </xdr:txBody>
    </xdr:sp>
    <xdr:clientData/>
  </xdr:twoCellAnchor>
  <xdr:twoCellAnchor editAs="oneCell">
    <xdr:from>
      <xdr:col>12</xdr:col>
      <xdr:colOff>866775</xdr:colOff>
      <xdr:row>0</xdr:row>
      <xdr:rowOff>161925</xdr:rowOff>
    </xdr:from>
    <xdr:to>
      <xdr:col>13</xdr:col>
      <xdr:colOff>276143</xdr:colOff>
      <xdr:row>0</xdr:row>
      <xdr:rowOff>510729</xdr:rowOff>
    </xdr:to>
    <xdr:sp macro="[0]!go_to_dashboard" textlink="">
      <xdr:nvSpPr>
        <xdr:cNvPr id="10" name="Rounded Rectangle 9">
          <a:hlinkClick xmlns:r="http://schemas.openxmlformats.org/officeDocument/2006/relationships" r:id="rId5"/>
        </xdr:cNvPr>
        <xdr:cNvSpPr/>
      </xdr:nvSpPr>
      <xdr:spPr>
        <a:xfrm>
          <a:off x="11630025" y="161925"/>
          <a:ext cx="1047668" cy="348804"/>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chemeClr val="bg2">
                  <a:lumMod val="75000"/>
                </a:schemeClr>
              </a:solidFill>
              <a:latin typeface="Roboto" pitchFamily="2" charset="0"/>
              <a:ea typeface="Roboto" pitchFamily="2" charset="0"/>
            </a:rPr>
            <a:t>Dashboard</a:t>
          </a:r>
          <a:endParaRPr lang="en-GB" sz="1100">
            <a:solidFill>
              <a:schemeClr val="bg2">
                <a:lumMod val="75000"/>
              </a:schemeClr>
            </a:solidFill>
            <a:latin typeface="Roboto" pitchFamily="2" charset="0"/>
            <a:ea typeface="Roboto"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152400</xdr:colOff>
      <xdr:row>0</xdr:row>
      <xdr:rowOff>123824</xdr:rowOff>
    </xdr:from>
    <xdr:to>
      <xdr:col>2</xdr:col>
      <xdr:colOff>178993</xdr:colOff>
      <xdr:row>0</xdr:row>
      <xdr:rowOff>533400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23824"/>
          <a:ext cx="1245793" cy="409576"/>
        </a:xfrm>
        <a:prstGeom prst="rect">
          <a:avLst/>
        </a:prstGeom>
      </xdr:spPr>
    </xdr:pic>
    <xdr:clientData/>
  </xdr:twoCellAnchor>
  <xdr:twoCellAnchor editAs="absolute">
    <xdr:from>
      <xdr:col>24</xdr:col>
      <xdr:colOff>501253</xdr:colOff>
      <xdr:row>0</xdr:row>
      <xdr:rowOff>122634</xdr:rowOff>
    </xdr:from>
    <xdr:to>
      <xdr:col>29</xdr:col>
      <xdr:colOff>4565</xdr:colOff>
      <xdr:row>0</xdr:row>
      <xdr:rowOff>505662</xdr:rowOff>
    </xdr:to>
    <xdr:sp macro="" textlink="">
      <xdr:nvSpPr>
        <xdr:cNvPr id="3" name="Rounded Rectangle 14">
          <a:hlinkClick xmlns:r="http://schemas.openxmlformats.org/officeDocument/2006/relationships" r:id="rId1"/>
        </xdr:cNvPr>
        <xdr:cNvSpPr/>
      </xdr:nvSpPr>
      <xdr:spPr>
        <a:xfrm>
          <a:off x="15131653" y="122634"/>
          <a:ext cx="2551312" cy="383028"/>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200" b="0">
              <a:solidFill>
                <a:schemeClr val="bg1">
                  <a:lumMod val="95000"/>
                </a:schemeClr>
              </a:solidFill>
              <a:effectLst/>
              <a:latin typeface="Roboto" pitchFamily="2" charset="0"/>
              <a:ea typeface="Roboto" pitchFamily="2" charset="0"/>
              <a:cs typeface="+mn-cs"/>
            </a:rPr>
            <a:t>Manage</a:t>
          </a:r>
          <a:r>
            <a:rPr lang="en-GB" sz="1200" b="0" baseline="0">
              <a:solidFill>
                <a:schemeClr val="bg1">
                  <a:lumMod val="95000"/>
                </a:schemeClr>
              </a:solidFill>
              <a:effectLst/>
              <a:latin typeface="Roboto" pitchFamily="2" charset="0"/>
              <a:ea typeface="Roboto" pitchFamily="2" charset="0"/>
              <a:cs typeface="+mn-cs"/>
            </a:rPr>
            <a:t> your project in Plaky</a:t>
          </a:r>
          <a:endParaRPr lang="en-GB" sz="1200">
            <a:solidFill>
              <a:schemeClr val="bg1">
                <a:lumMod val="95000"/>
              </a:schemeClr>
            </a:solidFill>
            <a:effectLst/>
            <a:latin typeface="Roboto" pitchFamily="2" charset="0"/>
            <a:ea typeface="Roboto" pitchFamily="2" charset="0"/>
          </a:endParaRPr>
        </a:p>
      </xdr:txBody>
    </xdr:sp>
    <xdr:clientData/>
  </xdr:twoCellAnchor>
  <xdr:twoCellAnchor editAs="oneCell">
    <xdr:from>
      <xdr:col>21</xdr:col>
      <xdr:colOff>85725</xdr:colOff>
      <xdr:row>0</xdr:row>
      <xdr:rowOff>142875</xdr:rowOff>
    </xdr:from>
    <xdr:to>
      <xdr:col>22</xdr:col>
      <xdr:colOff>575666</xdr:colOff>
      <xdr:row>0</xdr:row>
      <xdr:rowOff>491516</xdr:rowOff>
    </xdr:to>
    <xdr:sp macro="[0]!switch_to_project_table" textlink="">
      <xdr:nvSpPr>
        <xdr:cNvPr id="4" name="Rounded Rectangle 3">
          <a:hlinkClick xmlns:r="http://schemas.openxmlformats.org/officeDocument/2006/relationships" r:id="rId3"/>
        </xdr:cNvPr>
        <xdr:cNvSpPr/>
      </xdr:nvSpPr>
      <xdr:spPr>
        <a:xfrm>
          <a:off x="12887325" y="142875"/>
          <a:ext cx="1099541"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Go</a:t>
          </a:r>
          <a:r>
            <a:rPr lang="en-GB" sz="1100" baseline="0">
              <a:solidFill>
                <a:schemeClr val="bg2">
                  <a:lumMod val="75000"/>
                </a:schemeClr>
              </a:solidFill>
              <a:latin typeface="Roboto" pitchFamily="2" charset="0"/>
              <a:ea typeface="Roboto" pitchFamily="2" charset="0"/>
            </a:rPr>
            <a:t> to Project</a:t>
          </a:r>
          <a:endParaRPr lang="en-GB" sz="1100">
            <a:solidFill>
              <a:schemeClr val="bg2">
                <a:lumMod val="75000"/>
              </a:schemeClr>
            </a:solidFill>
            <a:latin typeface="Roboto" pitchFamily="2" charset="0"/>
            <a:ea typeface="Roboto" pitchFamily="2" charset="0"/>
          </a:endParaRPr>
        </a:p>
      </xdr:txBody>
    </xdr:sp>
    <xdr:clientData/>
  </xdr:twoCellAnchor>
  <xdr:twoCellAnchor editAs="oneCell">
    <xdr:from>
      <xdr:col>23</xdr:col>
      <xdr:colOff>44022</xdr:colOff>
      <xdr:row>0</xdr:row>
      <xdr:rowOff>149598</xdr:rowOff>
    </xdr:from>
    <xdr:to>
      <xdr:col>24</xdr:col>
      <xdr:colOff>221267</xdr:colOff>
      <xdr:row>0</xdr:row>
      <xdr:rowOff>498239</xdr:rowOff>
    </xdr:to>
    <xdr:sp macro="[0]!switch_to_project_table" textlink="">
      <xdr:nvSpPr>
        <xdr:cNvPr id="5" name="Rounded Rectangle 4">
          <a:hlinkClick xmlns:r="http://schemas.openxmlformats.org/officeDocument/2006/relationships" r:id="rId4"/>
        </xdr:cNvPr>
        <xdr:cNvSpPr/>
      </xdr:nvSpPr>
      <xdr:spPr>
        <a:xfrm>
          <a:off x="14064822" y="149598"/>
          <a:ext cx="786845"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Settings</a:t>
          </a:r>
        </a:p>
      </xdr:txBody>
    </xdr:sp>
    <xdr:clientData/>
  </xdr:twoCellAnchor>
  <xdr:twoCellAnchor editAs="oneCell">
    <xdr:from>
      <xdr:col>19</xdr:col>
      <xdr:colOff>171450</xdr:colOff>
      <xdr:row>0</xdr:row>
      <xdr:rowOff>142875</xdr:rowOff>
    </xdr:from>
    <xdr:to>
      <xdr:col>20</xdr:col>
      <xdr:colOff>606797</xdr:colOff>
      <xdr:row>0</xdr:row>
      <xdr:rowOff>491679</xdr:rowOff>
    </xdr:to>
    <xdr:sp macro="[0]!go_to_dashboard" textlink="">
      <xdr:nvSpPr>
        <xdr:cNvPr id="11" name="Rounded Rectangle 10">
          <a:hlinkClick xmlns:r="http://schemas.openxmlformats.org/officeDocument/2006/relationships" r:id="rId5"/>
        </xdr:cNvPr>
        <xdr:cNvSpPr/>
      </xdr:nvSpPr>
      <xdr:spPr>
        <a:xfrm>
          <a:off x="11753850" y="142875"/>
          <a:ext cx="1044947" cy="348804"/>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chemeClr val="bg2">
                  <a:lumMod val="75000"/>
                </a:schemeClr>
              </a:solidFill>
              <a:latin typeface="Roboto" pitchFamily="2" charset="0"/>
              <a:ea typeface="Roboto" pitchFamily="2" charset="0"/>
            </a:rPr>
            <a:t>Dashboard</a:t>
          </a:r>
          <a:endParaRPr lang="en-GB" sz="1100">
            <a:solidFill>
              <a:schemeClr val="bg2">
                <a:lumMod val="75000"/>
              </a:schemeClr>
            </a:solidFill>
            <a:latin typeface="Roboto" pitchFamily="2" charset="0"/>
            <a:ea typeface="Roboto" pitchFamily="2" charset="0"/>
          </a:endParaRPr>
        </a:p>
      </xdr:txBody>
    </xdr:sp>
    <xdr:clientData/>
  </xdr:twoCellAnchor>
  <xdr:twoCellAnchor>
    <xdr:from>
      <xdr:col>1</xdr:col>
      <xdr:colOff>0</xdr:colOff>
      <xdr:row>4</xdr:row>
      <xdr:rowOff>0</xdr:rowOff>
    </xdr:from>
    <xdr:to>
      <xdr:col>13</xdr:col>
      <xdr:colOff>600075</xdr:colOff>
      <xdr:row>198</xdr:row>
      <xdr:rowOff>171451</xdr:rowOff>
    </xdr:to>
    <xdr:sp macro="" textlink="">
      <xdr:nvSpPr>
        <xdr:cNvPr id="7" name="TextBox 6"/>
        <xdr:cNvSpPr txBox="1"/>
      </xdr:nvSpPr>
      <xdr:spPr>
        <a:xfrm>
          <a:off x="609600" y="1228725"/>
          <a:ext cx="7915275" cy="37128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chemeClr val="dk1"/>
              </a:solidFill>
              <a:effectLst/>
              <a:latin typeface="Inter"/>
              <a:ea typeface="+mn-ea"/>
              <a:cs typeface="+mn-cs"/>
            </a:rPr>
            <a:t>Title bar — Dashboard:</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title bar in the dashboard sheet shows the project title and the duration of the project (the data reflects the earliest start date and the latest end date from the table).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You may change the project title manually. There is no need to change the project start and end dates—these will update automatically as you change the start and end dates in the table, or as you filter the table.</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Chart area:</a:t>
          </a:r>
        </a:p>
        <a:p>
          <a:r>
            <a:rPr lang="en-GB" sz="1100">
              <a:solidFill>
                <a:schemeClr val="dk1"/>
              </a:solidFill>
              <a:effectLst/>
              <a:latin typeface="Inter"/>
              <a:ea typeface="+mn-ea"/>
              <a:cs typeface="+mn-cs"/>
            </a:rPr>
            <a:t>Under the title bar, you’ll find the area showing the main project charts:</a:t>
          </a:r>
        </a:p>
        <a:p>
          <a:pPr lvl="0"/>
          <a:r>
            <a:rPr lang="en-GB" sz="1100" u="none" strike="noStrike">
              <a:solidFill>
                <a:schemeClr val="dk1"/>
              </a:solidFill>
              <a:effectLst/>
              <a:latin typeface="Inter"/>
              <a:ea typeface="+mn-ea"/>
              <a:cs typeface="+mn-cs"/>
            </a:rPr>
            <a:t>- The total completed percentage of the project, </a:t>
          </a:r>
        </a:p>
        <a:p>
          <a:pPr lvl="0"/>
          <a:r>
            <a:rPr lang="en-GB" sz="1100" u="none" strike="noStrike">
              <a:solidFill>
                <a:schemeClr val="dk1"/>
              </a:solidFill>
              <a:effectLst/>
              <a:latin typeface="Inter"/>
              <a:ea typeface="+mn-ea"/>
              <a:cs typeface="+mn-cs"/>
            </a:rPr>
            <a:t>- The status bar reflecting the number of tasks by status (hover over the bar to see what each color represents), </a:t>
          </a:r>
        </a:p>
        <a:p>
          <a:pPr lvl="0"/>
          <a:r>
            <a:rPr lang="en-GB" sz="1100" u="none" strike="noStrike">
              <a:solidFill>
                <a:schemeClr val="dk1"/>
              </a:solidFill>
              <a:effectLst/>
              <a:latin typeface="Inter"/>
              <a:ea typeface="+mn-ea"/>
              <a:cs typeface="+mn-cs"/>
            </a:rPr>
            <a:t>- The total budget spent, and</a:t>
          </a:r>
        </a:p>
        <a:p>
          <a:pPr lvl="0"/>
          <a:r>
            <a:rPr lang="en-GB" sz="1100" u="none" strike="noStrike">
              <a:solidFill>
                <a:schemeClr val="dk1"/>
              </a:solidFill>
              <a:effectLst/>
              <a:latin typeface="Inter"/>
              <a:ea typeface="+mn-ea"/>
              <a:cs typeface="+mn-cs"/>
            </a:rPr>
            <a:t>- The comparison between the planned and actual budget for the entire project.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These charts reflect the information from the table. In case they fail to present the accurate information, go</a:t>
          </a:r>
          <a:r>
            <a:rPr lang="en-GB" sz="1100" baseline="0">
              <a:solidFill>
                <a:schemeClr val="dk1"/>
              </a:solidFill>
              <a:effectLst/>
              <a:latin typeface="Inter"/>
              <a:ea typeface="+mn-ea"/>
              <a:cs typeface="+mn-cs"/>
            </a:rPr>
            <a:t> to </a:t>
          </a:r>
          <a:r>
            <a:rPr lang="en-GB" sz="1100" b="1" baseline="0">
              <a:solidFill>
                <a:schemeClr val="dk1"/>
              </a:solidFill>
              <a:effectLst/>
              <a:latin typeface="Inter"/>
              <a:ea typeface="+mn-ea"/>
              <a:cs typeface="+mn-cs"/>
            </a:rPr>
            <a:t>Data &gt; Refresh</a:t>
          </a:r>
          <a:endParaRPr lang="en-GB" sz="2000" b="1">
            <a:solidFill>
              <a:schemeClr val="dk1"/>
            </a:solidFill>
            <a:effectLst/>
            <a:latin typeface="Inter"/>
            <a:ea typeface="+mn-ea"/>
            <a:cs typeface="+mn-cs"/>
          </a:endParaRP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Title area2:</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Under the chart area, you’ll find a field showing your project start date and project manager. These fields reflect the same fields from the table on the “Project table” tab.</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Unlike the start and end dates of the project at the very top of the template that change as you update the project table or filter the data, this project start date will not change unless you change the start data in the “Project table” tab of the template.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To the right of this field, you’ll also find a “Go to Project” button that will lead you directly to the just mentioned “Project table” tab.</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Left sidebar:</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slicers enable you to easily filter through the information in the table. You can have multiple filters applied to your data at any one time</a:t>
          </a:r>
          <a:endParaRPr lang="en-GB" sz="1100" baseline="0">
            <a:solidFill>
              <a:schemeClr val="dk1"/>
            </a:solidFill>
            <a:effectLst/>
            <a:latin typeface="Inter"/>
            <a:ea typeface="+mn-ea"/>
            <a:cs typeface="+mn-cs"/>
          </a:endParaRP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table can also be filtered using the arrow buttons at the top of each column. If you’d like to add more slicers to the table, go to:</a:t>
          </a:r>
        </a:p>
        <a:p>
          <a:pPr algn="ctr"/>
          <a:endParaRPr lang="en-GB" sz="1100" b="1">
            <a:solidFill>
              <a:schemeClr val="dk1"/>
            </a:solidFill>
            <a:effectLst/>
            <a:latin typeface="Inter"/>
            <a:ea typeface="+mn-ea"/>
            <a:cs typeface="+mn-cs"/>
          </a:endParaRPr>
        </a:p>
        <a:p>
          <a:pPr algn="ctr"/>
          <a:r>
            <a:rPr lang="en-GB" sz="1100" b="1">
              <a:solidFill>
                <a:schemeClr val="dk1"/>
              </a:solidFill>
              <a:effectLst/>
              <a:latin typeface="Inter"/>
              <a:ea typeface="+mn-ea"/>
              <a:cs typeface="+mn-cs"/>
            </a:rPr>
            <a:t>“Insert” tab at the top of the page &gt; Slicer</a:t>
          </a:r>
          <a:r>
            <a:rPr lang="en-GB" sz="1100" b="0" baseline="0">
              <a:solidFill>
                <a:schemeClr val="dk1"/>
              </a:solidFill>
              <a:effectLst/>
              <a:latin typeface="Inter"/>
              <a:ea typeface="+mn-ea"/>
              <a:cs typeface="+mn-cs"/>
            </a:rPr>
            <a: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And then choose which slicers you’d like to insert from the options you’re offered.</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Main table:</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main table is a pivot table that reflects all the same data that exists in your “Project table” where you actually track your project. In case the table doesn’t show correct data, go to </a:t>
          </a:r>
          <a:r>
            <a:rPr lang="en-GB" sz="1100" b="1">
              <a:solidFill>
                <a:schemeClr val="dk1"/>
              </a:solidFill>
              <a:effectLst/>
              <a:latin typeface="Inter"/>
              <a:ea typeface="+mn-ea"/>
              <a:cs typeface="+mn-cs"/>
            </a:rPr>
            <a:t>Data &gt; Refresh</a:t>
          </a:r>
          <a:r>
            <a:rPr lang="en-GB" sz="1100">
              <a:solidFill>
                <a:schemeClr val="dk1"/>
              </a:solidFill>
              <a:effectLst/>
              <a:latin typeface="Inter"/>
              <a:ea typeface="+mn-ea"/>
              <a:cs typeface="+mn-cs"/>
            </a:rPr>
            <a: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You can filter the information in the table using the arrow buttons at the top of each column or using slicers. The filtered data will be reflected in the charts above, in the dates at the top of the page and in the Gantt chart.</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Gantt chart: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Gantt chart shows a visual representation of the start and end dates for your project tasks and their progress. </a:t>
          </a:r>
        </a:p>
        <a:p>
          <a:r>
            <a:rPr lang="en-GB" sz="1100">
              <a:solidFill>
                <a:schemeClr val="dk1"/>
              </a:solidFill>
              <a:effectLst/>
              <a:latin typeface="Inter"/>
              <a:ea typeface="+mn-ea"/>
              <a:cs typeface="+mn-cs"/>
            </a:rPr>
            <a:t>The chart shows 30 days at a time. To see more days, move the scroll bar above the Gantt chart.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weekends and holidays in the chart are marked with cross-hatching, and today’s date is marked with a blue color and a dark vertical line across the entirety of the chart.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current Gantt chart is able to show up to 500 days. If you want to change the number of days shown in the Gantt chart, right click on the scroll bar, select “Format Control” and change the “Maximum value” to any number you want.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E.g., if your project is expected to last 2 years, you can increase the maximum value to around 750+. This will account for 365 days x2 with some wiggle room. This number can always be changed.</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Title bar — Project table</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title bar in the Project table shows the project title that you can update manually, and the “Go to Dashboard” button that will instantly lead you to the tab with the dashboard.</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Project info table:</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Under the title chart you’ll find a table for writing down the start and end dates, name of the project manager, client, and sponsor, as well as the total project budget, and a short project summary.</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name of the project manager and the project start date you write in this table will be reflected in the project dashboard, above the main table.</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Main table:</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This is the main table meant to be used for tracking the actual project. </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Tasks:</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In the tasks field you can write down the name of your tasks. The task name will replicate multiple times, as long as you keep adding subtasks to it—this is not an error. Because of this, you’ll be able to effectively filter the tasks using the arrow button at the top of the column.</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column next to the “Task” column gives you a quick preview of the tasks that have been completed (will display a checkmark), the tasks that are overdue (will display an X), or tasks whose deadline is 3 days or fewer away (will display a yellow “i” sign). This column is optional and you may delete it if you think it’s unnecessary.</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Subtasks:</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In the subtasks column you can break down each of your tasks into smaller chunks. Be sure to give them a short and recognizable name.</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Priority:</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priority column is where you set your subtask’s priority (low, medium, high, or critical) from the dropdown list.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To add or remove priority labels from the dropdown list, go to the “Settings” tab at the bottom left of the screen and add/remove/change options in the “Priority dropdown” column. You may add new labels as long as there are gray fields left in the column. If you need more labels, you’ll have to insert a new row between rows 3 and 10 to get additional gray rows.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Description:</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This is where you add additional information and details about each subtask.</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Department: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department column is where you indicate which team is responsible for a particular task. There are options available in the dropdown list.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To add or remove department options from the dropdown list, go to the “Settings” tab at the bottom left of the screen and add/remove/change options in the “Department” column. You may add new labels as long as there are gray fields left in the column. If you need more labels, you’ll have to insert a new row between rows 3 and 50 to get additional gray rows.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Assignee:</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Assignee column is where you indicate which person is responsible for a particular task. There are options available in the dropdown list.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To add or remove assignee options from the dropdown list, go to the “Settings” tab at the bottom left of the screen and add/remove/change options in the “Assignee” column. You may add new labels as long as there are gray fields left in the column. If you need more labels, you’ll have to insert a new row between rows 3 and 202 to get additional gray rows.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Manager:</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Manager column is where you indicate which person is responsible for the team/assignee for a particular task. There are options available in the dropdown list.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To add or remove manager options from the dropdown list, go to the “Settings” tab at the bottom left of the screen and add/remove/change options in the “Manager” column. You may add new labels as long as there are gray fields left in the column. If you need more labels, you’ll have to insert a new row between rows 3 and 52 to get additional gray rows.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Status:</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In the status column, you’ll be able to choose your subtask’s status from a dropdown list. There are currently 7 different types of statuses available in the dropdown list.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To add or remove status options from the dropdown list, go to the “Settings” tab at the bottom left of the screen and add/remove/change options in the “Status dropdown” column. You may add new labels as long as there are gray fields left in the column. If you need more labels, you’ll have to insert a new row between rows 3 and 15 to get additional gray rows.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Progress:</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progress column is a visual representation of each subtask’s progress. It does not pull information from any source and must be updated manually. You can choose an option from the dropdown list, or type in a custom percentage. </a:t>
          </a:r>
        </a:p>
        <a:p>
          <a:endParaRPr lang="en-GB" sz="1100" b="1">
            <a:solidFill>
              <a:schemeClr val="dk1"/>
            </a:solidFill>
            <a:effectLst/>
            <a:latin typeface="Inter"/>
            <a:ea typeface="+mn-ea"/>
            <a:cs typeface="+mn-cs"/>
          </a:endParaRPr>
        </a:p>
        <a:p>
          <a:r>
            <a:rPr lang="en-GB" sz="1100" b="1">
              <a:solidFill>
                <a:schemeClr val="dk1"/>
              </a:solidFill>
              <a:effectLst/>
              <a:latin typeface="Inter"/>
              <a:ea typeface="+mn-ea"/>
              <a:cs typeface="+mn-cs"/>
            </a:rPr>
            <a:t>NOTE: </a:t>
          </a:r>
          <a:r>
            <a:rPr lang="en-GB" sz="1100">
              <a:solidFill>
                <a:schemeClr val="dk1"/>
              </a:solidFill>
              <a:effectLst/>
              <a:latin typeface="Inter"/>
              <a:ea typeface="+mn-ea"/>
              <a:cs typeface="+mn-cs"/>
            </a:rPr>
            <a:t>If you type in a custom percentage that doesn’t exist in the dropdown list, the cell will have a small triangle at the top left corner and might indicate that there is an error in the cell. You may ignore this warning as this is a manually-updated column and doesn’t affect any of the calculations.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Start date + Duration + End date + Days left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“Start date” column is where you manually write down the date you expect your subtask to start.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“Duration” column is where you write down the number of work days you expect your subtask to take (the calculation will exclude weekends and any designated holidays). Once you input the expected duration, the “End date” will automatically show up.</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To add or remove holidays from the dropdown list, go to the “Settings” tab at the bottom left of the screen and add/remove/change options in the “Holidays” column. You may add new holidays as long as there are gray fields left in the column. If you need to add more holidays, you’ll have to insert a new row between rows 2 and 41 to get additional gray rows.</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Once you have your end date, the “Days left” column will automatically calculate how many days you have left until the deadline, or if your deadline has passed, how many days you are behind schedule.</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Budget: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“Budget” and “Actual cost” columns are where you can manually input your subtask budget and the actual money funds spent on performing that task. The actual cost that exceeds the budget set out for that task will show up in red.</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Important!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Please </a:t>
          </a:r>
          <a:r>
            <a:rPr lang="en-GB" sz="1100" b="1">
              <a:solidFill>
                <a:schemeClr val="dk1"/>
              </a:solidFill>
              <a:effectLst/>
              <a:latin typeface="Inter"/>
              <a:ea typeface="+mn-ea"/>
              <a:cs typeface="+mn-cs"/>
            </a:rPr>
            <a:t>do NOT change or remove anything in the “Formulae for the dashboard” tab</a:t>
          </a:r>
          <a:r>
            <a:rPr lang="en-GB" sz="1100">
              <a:solidFill>
                <a:schemeClr val="dk1"/>
              </a:solidFill>
              <a:effectLst/>
              <a:latin typeface="Inter"/>
              <a:ea typeface="+mn-ea"/>
              <a:cs typeface="+mn-cs"/>
            </a:rPr>
            <a:t> at the bottom left of the screen. If you do, the dashboard might not work properly anymore.</a:t>
          </a:r>
        </a:p>
        <a:p>
          <a:endParaRPr lang="en-GB" sz="1100">
            <a:latin typeface="Inter"/>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28575</xdr:colOff>
      <xdr:row>0</xdr:row>
      <xdr:rowOff>180975</xdr:rowOff>
    </xdr:from>
    <xdr:to>
      <xdr:col>19</xdr:col>
      <xdr:colOff>463922</xdr:colOff>
      <xdr:row>0</xdr:row>
      <xdr:rowOff>524935</xdr:rowOff>
    </xdr:to>
    <xdr:sp macro="[0]!go_to_dashboard" textlink="">
      <xdr:nvSpPr>
        <xdr:cNvPr id="2" name="Rounded Rectangle 1">
          <a:hlinkClick xmlns:r="http://schemas.openxmlformats.org/officeDocument/2006/relationships" r:id="rId1"/>
        </xdr:cNvPr>
        <xdr:cNvSpPr/>
      </xdr:nvSpPr>
      <xdr:spPr>
        <a:xfrm>
          <a:off x="11001375" y="180975"/>
          <a:ext cx="1044947" cy="34396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solidFill>
                <a:schemeClr val="bg2">
                  <a:lumMod val="75000"/>
                </a:schemeClr>
              </a:solidFill>
              <a:latin typeface="Roboto" pitchFamily="2" charset="0"/>
              <a:ea typeface="Roboto" pitchFamily="2" charset="0"/>
            </a:rPr>
            <a:t>Dashboard</a:t>
          </a:r>
          <a:endParaRPr lang="en-GB" sz="1100">
            <a:solidFill>
              <a:schemeClr val="bg2">
                <a:lumMod val="75000"/>
              </a:schemeClr>
            </a:solidFill>
            <a:latin typeface="Roboto" pitchFamily="2" charset="0"/>
            <a:ea typeface="Roboto" pitchFamily="2" charset="0"/>
          </a:endParaRPr>
        </a:p>
      </xdr:txBody>
    </xdr:sp>
    <xdr:clientData/>
  </xdr:twoCellAnchor>
  <xdr:twoCellAnchor editAs="oneCell">
    <xdr:from>
      <xdr:col>21</xdr:col>
      <xdr:colOff>506637</xdr:colOff>
      <xdr:row>0</xdr:row>
      <xdr:rowOff>176213</xdr:rowOff>
    </xdr:from>
    <xdr:to>
      <xdr:col>23</xdr:col>
      <xdr:colOff>74282</xdr:colOff>
      <xdr:row>0</xdr:row>
      <xdr:rowOff>524854</xdr:rowOff>
    </xdr:to>
    <xdr:sp macro="[0]!switch_to_project_table" textlink="">
      <xdr:nvSpPr>
        <xdr:cNvPr id="3" name="Rounded Rectangle 2">
          <a:hlinkClick xmlns:r="http://schemas.openxmlformats.org/officeDocument/2006/relationships" r:id="rId2"/>
        </xdr:cNvPr>
        <xdr:cNvSpPr/>
      </xdr:nvSpPr>
      <xdr:spPr>
        <a:xfrm>
          <a:off x="13308237" y="176213"/>
          <a:ext cx="786845"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Settings</a:t>
          </a:r>
        </a:p>
      </xdr:txBody>
    </xdr:sp>
    <xdr:clientData/>
  </xdr:twoCellAnchor>
  <xdr:twoCellAnchor editAs="oneCell">
    <xdr:from>
      <xdr:col>23</xdr:col>
      <xdr:colOff>155469</xdr:colOff>
      <xdr:row>0</xdr:row>
      <xdr:rowOff>176213</xdr:rowOff>
    </xdr:from>
    <xdr:to>
      <xdr:col>24</xdr:col>
      <xdr:colOff>330766</xdr:colOff>
      <xdr:row>0</xdr:row>
      <xdr:rowOff>524854</xdr:rowOff>
    </xdr:to>
    <xdr:sp macro="[0]!switch_to_project_table" textlink="">
      <xdr:nvSpPr>
        <xdr:cNvPr id="4" name="Rounded Rectangle 3">
          <a:hlinkClick xmlns:r="http://schemas.openxmlformats.org/officeDocument/2006/relationships" r:id="rId3"/>
        </xdr:cNvPr>
        <xdr:cNvSpPr/>
      </xdr:nvSpPr>
      <xdr:spPr>
        <a:xfrm>
          <a:off x="14176269" y="176213"/>
          <a:ext cx="784897"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Help</a:t>
          </a:r>
        </a:p>
      </xdr:txBody>
    </xdr:sp>
    <xdr:clientData/>
  </xdr:twoCellAnchor>
  <xdr:twoCellAnchor editAs="absolute">
    <xdr:from>
      <xdr:col>0</xdr:col>
      <xdr:colOff>152400</xdr:colOff>
      <xdr:row>0</xdr:row>
      <xdr:rowOff>142875</xdr:rowOff>
    </xdr:from>
    <xdr:to>
      <xdr:col>2</xdr:col>
      <xdr:colOff>170889</xdr:colOff>
      <xdr:row>0</xdr:row>
      <xdr:rowOff>549787</xdr:rowOff>
    </xdr:to>
    <xdr:pic>
      <xdr:nvPicPr>
        <xdr:cNvPr id="11" name="Picture 10">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2400" y="142875"/>
          <a:ext cx="1237689" cy="406912"/>
        </a:xfrm>
        <a:prstGeom prst="rect">
          <a:avLst/>
        </a:prstGeom>
      </xdr:spPr>
    </xdr:pic>
    <xdr:clientData/>
  </xdr:twoCellAnchor>
  <xdr:twoCellAnchor editAs="absolute">
    <xdr:from>
      <xdr:col>24</xdr:col>
      <xdr:colOff>600075</xdr:colOff>
      <xdr:row>0</xdr:row>
      <xdr:rowOff>133350</xdr:rowOff>
    </xdr:from>
    <xdr:to>
      <xdr:col>29</xdr:col>
      <xdr:colOff>101006</xdr:colOff>
      <xdr:row>0</xdr:row>
      <xdr:rowOff>564003</xdr:rowOff>
    </xdr:to>
    <xdr:sp macro="" textlink="">
      <xdr:nvSpPr>
        <xdr:cNvPr id="14" name="Rounded Rectangle 14">
          <a:hlinkClick xmlns:r="http://schemas.openxmlformats.org/officeDocument/2006/relationships" r:id="rId4"/>
        </xdr:cNvPr>
        <xdr:cNvSpPr/>
      </xdr:nvSpPr>
      <xdr:spPr>
        <a:xfrm>
          <a:off x="15230475" y="133350"/>
          <a:ext cx="2548931" cy="430653"/>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200" b="0">
              <a:solidFill>
                <a:schemeClr val="bg1">
                  <a:lumMod val="95000"/>
                </a:schemeClr>
              </a:solidFill>
              <a:effectLst/>
              <a:latin typeface="Roboto" pitchFamily="2" charset="0"/>
              <a:ea typeface="Roboto" pitchFamily="2" charset="0"/>
              <a:cs typeface="+mn-cs"/>
            </a:rPr>
            <a:t>Manage</a:t>
          </a:r>
          <a:r>
            <a:rPr lang="en-GB" sz="1200" b="0" baseline="0">
              <a:solidFill>
                <a:schemeClr val="bg1">
                  <a:lumMod val="95000"/>
                </a:schemeClr>
              </a:solidFill>
              <a:effectLst/>
              <a:latin typeface="Roboto" pitchFamily="2" charset="0"/>
              <a:ea typeface="Roboto" pitchFamily="2" charset="0"/>
              <a:cs typeface="+mn-cs"/>
            </a:rPr>
            <a:t> your project in Plaky</a:t>
          </a:r>
          <a:endParaRPr lang="en-GB" sz="1200">
            <a:solidFill>
              <a:schemeClr val="bg1">
                <a:lumMod val="95000"/>
              </a:schemeClr>
            </a:solidFill>
            <a:effectLst/>
            <a:latin typeface="Roboto" pitchFamily="2" charset="0"/>
            <a:ea typeface="Roboto" pitchFamily="2" charset="0"/>
          </a:endParaRPr>
        </a:p>
      </xdr:txBody>
    </xdr:sp>
    <xdr:clientData/>
  </xdr:twoCellAnchor>
  <xdr:twoCellAnchor editAs="absolute">
    <xdr:from>
      <xdr:col>1</xdr:col>
      <xdr:colOff>0</xdr:colOff>
      <xdr:row>2</xdr:row>
      <xdr:rowOff>190499</xdr:rowOff>
    </xdr:from>
    <xdr:to>
      <xdr:col>9</xdr:col>
      <xdr:colOff>0</xdr:colOff>
      <xdr:row>18</xdr:row>
      <xdr:rowOff>9524</xdr:rowOff>
    </xdr:to>
    <xdr:sp macro="" textlink="">
      <xdr:nvSpPr>
        <xdr:cNvPr id="15" name="TextBox 14"/>
        <xdr:cNvSpPr txBox="1"/>
      </xdr:nvSpPr>
      <xdr:spPr>
        <a:xfrm>
          <a:off x="609600" y="1038224"/>
          <a:ext cx="487680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r>
            <a:rPr lang="en-GB" sz="1200"/>
            <a:t/>
          </a: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r>
            <a:rPr lang="en-GB" sz="1200"/>
            <a:t/>
          </a:r>
          <a:br>
            <a:rPr lang="en-GB" sz="1200"/>
          </a:br>
          <a:r>
            <a:rPr lang="en-GB" sz="1200"/>
            <a:t>Use this template at your own risk.</a:t>
          </a:r>
        </a:p>
      </xdr:txBody>
    </xdr:sp>
    <xdr:clientData/>
  </xdr:twoCellAnchor>
  <xdr:twoCellAnchor editAs="oneCell">
    <xdr:from>
      <xdr:col>19</xdr:col>
      <xdr:colOff>545109</xdr:colOff>
      <xdr:row>0</xdr:row>
      <xdr:rowOff>176213</xdr:rowOff>
    </xdr:from>
    <xdr:to>
      <xdr:col>21</xdr:col>
      <xdr:colOff>425450</xdr:colOff>
      <xdr:row>0</xdr:row>
      <xdr:rowOff>524854</xdr:rowOff>
    </xdr:to>
    <xdr:sp macro="[0]!switch_to_project_table" textlink="">
      <xdr:nvSpPr>
        <xdr:cNvPr id="16" name="Rounded Rectangle 15">
          <a:hlinkClick xmlns:r="http://schemas.openxmlformats.org/officeDocument/2006/relationships" r:id="rId6"/>
        </xdr:cNvPr>
        <xdr:cNvSpPr/>
      </xdr:nvSpPr>
      <xdr:spPr>
        <a:xfrm>
          <a:off x="12127509" y="176213"/>
          <a:ext cx="1099541" cy="348641"/>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bg2">
                  <a:lumMod val="75000"/>
                </a:schemeClr>
              </a:solidFill>
              <a:latin typeface="Roboto" pitchFamily="2" charset="0"/>
              <a:ea typeface="Roboto" pitchFamily="2" charset="0"/>
            </a:rPr>
            <a:t>Go</a:t>
          </a:r>
          <a:r>
            <a:rPr lang="en-GB" sz="1100" baseline="0">
              <a:solidFill>
                <a:schemeClr val="bg2">
                  <a:lumMod val="75000"/>
                </a:schemeClr>
              </a:solidFill>
              <a:latin typeface="Roboto" pitchFamily="2" charset="0"/>
              <a:ea typeface="Roboto" pitchFamily="2" charset="0"/>
            </a:rPr>
            <a:t> to Project</a:t>
          </a:r>
          <a:endParaRPr lang="en-GB" sz="1100">
            <a:solidFill>
              <a:schemeClr val="bg2">
                <a:lumMod val="75000"/>
              </a:schemeClr>
            </a:solidFill>
            <a:latin typeface="Roboto" pitchFamily="2" charset="0"/>
            <a:ea typeface="Roboto" pitchFamily="2"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5362.03167488426" createdVersion="4" refreshedVersion="4" minRefreshableVersion="3" recordCount="28">
  <cacheSource type="worksheet">
    <worksheetSource name="ProjectTable"/>
  </cacheSource>
  <cacheFields count="17">
    <cacheField name="Task" numFmtId="0">
      <sharedItems count="7">
        <s v="Task1"/>
        <s v="Task2"/>
        <s v="Task3"/>
        <s v="Task4"/>
        <s v="Task5"/>
        <s v="Task6"/>
        <s v="Task7"/>
      </sharedItems>
    </cacheField>
    <cacheField name="!" numFmtId="0">
      <sharedItems/>
    </cacheField>
    <cacheField name="Subtask" numFmtId="0">
      <sharedItems count="28">
        <s v="Subtask1"/>
        <s v="Subtask2"/>
        <s v="Subtask3"/>
        <s v="Subtask4"/>
        <s v="Subtask1.1"/>
        <s v="Subtask2.1"/>
        <s v="Subtask3.1"/>
        <s v="Subtask4.1"/>
        <s v="Subtask1.2"/>
        <s v="Subtask2.2"/>
        <s v="Subtask3.2"/>
        <s v="Subtask4.2"/>
        <s v="Subtask1.3"/>
        <s v="Subtask2.3"/>
        <s v="Subtask3.3"/>
        <s v="Subtask4.3"/>
        <s v="Subtask1.4"/>
        <s v="Subtask2.4"/>
        <s v="Subtask3.4"/>
        <s v="Subtask4.4"/>
        <s v="Subtask1.5"/>
        <s v="Subtask2.5"/>
        <s v="Subtask3.5"/>
        <s v="Subtask4.5"/>
        <s v="Subtask1.6"/>
        <s v="Subtask2.6"/>
        <s v="Subtask3.6"/>
        <s v="Subtask4.6"/>
      </sharedItems>
    </cacheField>
    <cacheField name="Priority" numFmtId="0">
      <sharedItems count="4">
        <s v="Low"/>
        <s v="Medium"/>
        <s v="Critical!"/>
        <s v="High"/>
      </sharedItems>
    </cacheField>
    <cacheField name="Description" numFmtId="0">
      <sharedItems containsNonDate="0" containsString="0" containsBlank="1"/>
    </cacheField>
    <cacheField name="Department" numFmtId="0">
      <sharedItems count="5">
        <s v="Development"/>
        <s v="Marketing"/>
        <s v="Security"/>
        <s v="Design"/>
        <s v="Content"/>
      </sharedItems>
    </cacheField>
    <cacheField name="Assignee" numFmtId="0">
      <sharedItems count="9">
        <s v="Jasmine C."/>
        <s v="Tom D."/>
        <s v="Jenna A."/>
        <s v="Samantha F."/>
        <s v="George H."/>
        <s v="David E."/>
        <s v="Davina B."/>
        <s v="Alexander G."/>
        <s v="Peter I."/>
      </sharedItems>
    </cacheField>
    <cacheField name="Manager" numFmtId="0">
      <sharedItems count="5">
        <s v="Kevin J."/>
        <s v="Prudence P."/>
        <s v="Sasha H."/>
        <s v="Jason B."/>
        <s v="Helen C."/>
      </sharedItems>
    </cacheField>
    <cacheField name="Status" numFmtId="0">
      <sharedItems count="7">
        <s v="In Review"/>
        <s v="In Progress"/>
        <s v="On Hold"/>
        <s v="Overdue"/>
        <s v="Complete"/>
        <s v="Not started"/>
        <s v="Blocked"/>
      </sharedItems>
    </cacheField>
    <cacheField name="Progress" numFmtId="9">
      <sharedItems containsString="0" containsBlank="1" containsNumber="1" minValue="0.05" maxValue="1"/>
    </cacheField>
    <cacheField name="Start date" numFmtId="164">
      <sharedItems containsSemiMixedTypes="0" containsNonDate="0" containsDate="1" containsString="0" minDate="2023-02-26T00:00:00" maxDate="2024-10-17T00:00:00" count="42">
        <d v="2024-01-11T00:00:00"/>
        <d v="2024-01-08T00:00:00"/>
        <d v="2024-02-27T00:00:00"/>
        <d v="2024-02-14T00:00:00"/>
        <d v="2024-02-02T00:00:00"/>
        <d v="2024-02-20T00:00:00"/>
        <d v="2024-01-28T00:00:00"/>
        <d v="2024-01-05T00:00:00"/>
        <d v="2024-01-10T00:00:00"/>
        <d v="2024-02-12T00:00:00"/>
        <d v="2024-10-16T00:00:00"/>
        <d v="2024-01-03T00:00:00"/>
        <d v="2024-01-06T00:00:00"/>
        <d v="2024-01-07T00:00:00"/>
        <d v="2024-01-23T00:00:00"/>
        <d v="2024-01-18T00:00:00"/>
        <d v="2024-01-21T00:00:00"/>
        <d v="2024-01-12T00:00:00"/>
        <d v="2024-04-16T00:00:00"/>
        <d v="2024-02-06T00:00:00"/>
        <d v="2024-01-14T00:00:00"/>
        <d v="2023-06-05T00:00:00" u="1"/>
        <d v="2023-05-12T00:00:00" u="1"/>
        <d v="2023-07-20T00:00:00" u="1"/>
        <d v="2023-10-16T00:00:00" u="1"/>
        <d v="2023-02-26T00:00:00" u="1"/>
        <d v="2023-11-21T00:00:00" u="1"/>
        <d v="2023-06-06T00:00:00" u="1"/>
        <d v="2023-09-28T00:00:00" u="1"/>
        <d v="2023-04-08T00:00:00" u="1"/>
        <d v="2023-08-02T00:00:00" u="1"/>
        <d v="2023-09-07T00:00:00" u="1"/>
        <d v="2023-05-18T00:00:00" u="1"/>
        <d v="2023-08-14T00:00:00" u="1"/>
        <d v="2023-04-06T00:00:00" u="1"/>
        <d v="2023-11-03T00:00:00" u="1"/>
        <d v="2023-02-27T00:00:00" u="1"/>
        <d v="2023-05-23T00:00:00" u="1"/>
        <d v="2023-10-10T00:00:00" u="1"/>
        <d v="2023-03-11T00:00:00" u="1"/>
        <d v="2023-03-30T00:00:00" u="1"/>
        <d v="2023-12-11T00:00:00" u="1"/>
      </sharedItems>
    </cacheField>
    <cacheField name="Duration" numFmtId="0">
      <sharedItems containsString="0" containsBlank="1" containsNumber="1" containsInteger="1" minValue="2" maxValue="400" count="38">
        <n v="3"/>
        <n v="40"/>
        <n v="22"/>
        <n v="7"/>
        <n v="14"/>
        <n v="25"/>
        <n v="20"/>
        <n v="37"/>
        <n v="30"/>
        <m/>
        <n v="28"/>
        <n v="12"/>
        <n v="100"/>
        <n v="120"/>
        <n v="35"/>
        <n v="185" u="1"/>
        <n v="130" u="1"/>
        <n v="320" u="1"/>
        <n v="70" u="1"/>
        <n v="365" u="1"/>
        <n v="2" u="1"/>
        <n v="220" u="1"/>
        <n v="50" u="1"/>
        <n v="300" u="1"/>
        <n v="400" u="1"/>
        <n v="65" u="1"/>
        <n v="173" u="1"/>
        <n v="160" u="1"/>
        <n v="58" u="1"/>
        <n v="60" u="1"/>
        <n v="176" u="1"/>
        <n v="43" u="1"/>
        <n v="200" u="1"/>
        <n v="250" u="1"/>
        <n v="260" u="1"/>
        <n v="10" u="1"/>
        <n v="145" u="1"/>
        <n v="11" u="1"/>
      </sharedItems>
    </cacheField>
    <cacheField name="Due date" numFmtId="164">
      <sharedItems containsDate="1" containsMixedTypes="1" minDate="2023-03-13T00:00:00" maxDate="2025-04-23T00:00:00" count="96">
        <d v="2024-01-15T00:00:00"/>
        <d v="2024-03-01T00:00:00"/>
        <d v="2024-03-27T00:00:00"/>
        <d v="2024-02-22T00:00:00"/>
        <d v="2024-02-21T00:00:00"/>
        <d v="2024-03-25T00:00:00"/>
        <d v="2024-02-23T00:00:00"/>
        <d v="2024-03-06T00:00:00"/>
        <d v="2024-02-26T00:00:00"/>
        <d v="2024-02-06T00:00:00"/>
        <d v="2024-01-30T00:00:00"/>
        <d v="2024-03-22T00:00:00"/>
        <s v=""/>
        <d v="2024-02-09T00:00:00"/>
        <d v="2024-01-23T00:00:00"/>
        <d v="2024-06-14T00:00:00"/>
        <d v="2024-06-21T00:00:00"/>
        <d v="2024-02-19T00:00:00"/>
        <d v="2024-03-13T00:00:00"/>
        <d v="2024-03-12T00:00:00"/>
        <d v="2024-02-08T00:00:00"/>
        <d v="2024-03-19T00:00:00"/>
        <d v="2024-02-01T00:00:00"/>
        <d v="2023-10-06T00:00:00" u="1"/>
        <d v="2024-07-10T00:00:00" u="1"/>
        <d v="2024-06-24T00:00:00" u="1"/>
        <d v="2024-02-16T00:00:00" u="1"/>
        <d v="2024-07-29T00:00:00" u="1"/>
        <d v="2024-09-20T00:00:00" u="1"/>
        <d v="2024-11-11T00:00:00" u="1"/>
        <d v="2023-10-18T00:00:00" u="1"/>
        <d v="2024-03-14T00:00:00" u="1"/>
        <d v="2024-02-28T00:00:00" u="1"/>
        <d v="2024-04-19T00:00:00" u="1"/>
        <d v="2023-10-23T00:00:00" u="1"/>
        <d v="2025-01-09T00:00:00" u="1"/>
        <d v="2024-10-23T00:00:00" u="1"/>
        <d v="2024-01-02T00:00:00" u="1"/>
        <d v="2024-09-04T00:00:00" u="1"/>
        <d v="2025-04-17T00:00:00" u="1"/>
        <d v="2024-04-10T00:00:00" u="1"/>
        <d v="2024-09-23T00:00:00" u="1"/>
        <d v="2023-04-03T00:00:00" u="1"/>
        <d v="2024-02-12T00:00:00" u="1"/>
        <d v="2024-04-03T00:00:00" u="1"/>
        <d v="2024-07-25T00:00:00" u="1"/>
        <d v="2024-11-07T00:00:00" u="1"/>
        <d v="2024-03-17T00:00:00" u="1"/>
        <d v="2024-05-08T00:00:00" u="1"/>
        <d v="2024-08-04T00:00:00" u="1"/>
        <d v="2023-12-05T00:00:00" u="1"/>
        <d v="2025-04-22T00:00:00" u="1"/>
        <d v="2024-01-19T00:00:00" u="1"/>
        <d v="2024-03-10T00:00:00" u="1"/>
        <d v="2024-05-20T00:00:00" u="1"/>
        <d v="2024-01-12T00:00:00" u="1"/>
        <d v="2024-04-08T00:00:00" u="1"/>
        <d v="2024-05-13T00:00:00" u="1"/>
        <d v="2024-07-04T00:00:00" u="1"/>
        <d v="2025-04-08T00:00:00" u="1"/>
        <d v="2023-04-01T00:00:00" u="1"/>
        <d v="2024-03-15T00:00:00" u="1"/>
        <d v="2024-08-28T00:00:00" u="1"/>
        <d v="2023-11-17T00:00:00" u="1"/>
        <d v="2023-12-22T00:00:00" u="1"/>
        <d v="2024-05-18T00:00:00" u="1"/>
        <d v="2023-04-06T00:00:00" u="1"/>
        <d v="2023-03-20T00:00:00" u="1"/>
        <d v="2024-02-15T00:00:00" u="1"/>
        <d v="2024-09-19T00:00:00" u="1"/>
        <d v="2024-03-20T00:00:00" u="1"/>
        <d v="2024-10-24T00:00:00" u="1"/>
        <d v="2023-03-13T00:00:00" u="1"/>
        <d v="2024-02-27T00:00:00" u="1"/>
        <d v="2024-04-18T00:00:00" u="1"/>
        <d v="2023-10-10T00:00:00" u="1"/>
        <d v="2024-07-14T00:00:00" u="1"/>
        <d v="2024-09-05T00:00:00" u="1"/>
        <d v="2025-04-18T00:00:00" u="1"/>
        <d v="2024-02-20T00:00:00" u="1"/>
        <d v="2024-04-11T00:00:00" u="1"/>
        <d v="2023-11-08T00:00:00" u="1"/>
        <d v="2024-07-26T00:00:00" u="1"/>
        <d v="2024-11-08T00:00:00" u="1"/>
        <d v="2024-05-09T00:00:00" u="1"/>
        <d v="2025-04-04T00:00:00" u="1"/>
        <d v="2024-07-19T00:00:00" u="1"/>
        <d v="2023-11-20T00:00:00" u="1"/>
        <d v="2024-03-04T00:00:00" u="1"/>
        <d v="2024-02-18T00:00:00" u="1"/>
        <d v="2025-01-13T00:00:00" u="1"/>
        <d v="2023-08-10T00:00:00" u="1"/>
        <d v="2024-07-05T00:00:00" u="1"/>
        <d v="2024-12-18T00:00:00" u="1"/>
        <d v="2024-04-28T00:00:00" u="1"/>
        <d v="2024-03-16T00:00:00" u="1"/>
      </sharedItems>
    </cacheField>
    <cacheField name="Days left" numFmtId="0">
      <sharedItems containsMixedTypes="1" containsNumber="1" containsInteger="1" minValue="-255" maxValue="293" count="103">
        <n v="-41"/>
        <n v="-7"/>
        <n v="13"/>
        <n v="-13"/>
        <n v="-14"/>
        <s v="-"/>
        <n v="-12"/>
        <n v="-4"/>
        <n v="-11"/>
        <n v="10"/>
        <n v="-35"/>
        <n v="70"/>
        <n v="75"/>
        <n v="-16"/>
        <n v="3"/>
        <n v="2"/>
        <n v="-30"/>
        <n v="11"/>
        <n v="143" u="1"/>
        <n v="-33" u="1"/>
        <n v="79" u="1"/>
        <n v="130" u="1"/>
        <n v="288" u="1"/>
        <n v="-147" u="1"/>
        <n v="5" u="1"/>
        <n v="-37" u="1"/>
        <n v="40" u="1"/>
        <n v="-106" u="1"/>
        <n v="167" u="1"/>
        <n v="291" u="1"/>
        <n v="-3" u="1"/>
        <n v="-255" u="1"/>
        <n v="-8" u="1"/>
        <n v="278" u="1"/>
        <n v="175" u="1"/>
        <n v="-64" u="1"/>
        <n v="162" u="1"/>
        <n v="281" u="1"/>
        <n v="-9" u="1"/>
        <n v="99" u="1"/>
        <n v="-250" u="1"/>
        <n v="48" u="1"/>
        <n v="128" u="1"/>
        <n v="-237" u="1"/>
        <n v="178" u="1"/>
        <n v="-10" u="1"/>
        <n v="207" u="1"/>
        <n v="165" u="1"/>
        <n v="144" u="1"/>
        <n v="-51" u="1"/>
        <n v="94" u="1"/>
        <n v="131" u="1"/>
        <n v="290" u="1"/>
        <n v="-240" u="1"/>
        <n v="-31" u="1"/>
        <n v="21" u="1"/>
        <n v="139" u="1"/>
        <n v="-32" u="1"/>
        <n v="293" u="1"/>
        <n v="127" u="1"/>
        <n v="280" u="1"/>
        <n v="-34" u="1"/>
        <n v="81" u="1"/>
        <n v="1" u="1"/>
        <n v="23" u="1"/>
        <n v="-36" u="1"/>
        <n v="8" u="1"/>
        <n v="-104" u="1"/>
        <n v="24" u="1"/>
        <n v="163" u="1"/>
        <n v="283" u="1"/>
        <n v="142" u="1"/>
        <n v="-83" u="1"/>
        <n v="-38" u="1"/>
        <n v="89" u="1"/>
        <n v="-5" u="1"/>
        <n v="25" u="1"/>
        <n v="-40" u="1"/>
        <n v="9" u="1"/>
        <n v="26" u="1"/>
        <n v="179" u="1"/>
        <n v="27" u="1"/>
        <n v="-15" u="1"/>
        <n v="76" u="1"/>
        <n v="166" u="1"/>
        <n v="-95" u="1"/>
        <n v="28" u="1"/>
        <n v="80" u="1"/>
        <n v="174" u="1"/>
        <n v="105" u="1"/>
        <n v="-6" u="1"/>
        <n v="132" u="1"/>
        <n v="292" u="1"/>
        <n v="51" u="1"/>
        <n v="140" u="1"/>
        <n v="-17" u="1"/>
        <n v="88" u="1"/>
        <n v="-18" u="1"/>
        <n v="92" u="1"/>
        <n v="282" u="1"/>
        <n v="12" u="1"/>
        <n v="55" u="1"/>
        <n v="177" u="1"/>
      </sharedItems>
    </cacheField>
    <cacheField name="Budget" numFmtId="6">
      <sharedItems containsSemiMixedTypes="0" containsString="0" containsNumber="1" containsInteger="1" minValue="1000" maxValue="43000"/>
    </cacheField>
    <cacheField name="Actual cost" numFmtId="6">
      <sharedItems containsSemiMixedTypes="0" containsString="0" containsNumber="1" containsInteger="1" minValue="0" maxValue="40000"/>
    </cacheField>
    <cacheField name="Notes" numFmtId="0">
      <sharedItems containsNonDate="0" containsString="0"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x v="0"/>
    <s v="r"/>
    <x v="0"/>
    <x v="0"/>
    <m/>
    <x v="0"/>
    <x v="0"/>
    <x v="0"/>
    <x v="0"/>
    <n v="1"/>
    <x v="0"/>
    <x v="0"/>
    <x v="0"/>
    <x v="0"/>
    <n v="1000"/>
    <n v="999"/>
    <m/>
  </r>
  <r>
    <x v="0"/>
    <s v="r"/>
    <x v="1"/>
    <x v="1"/>
    <m/>
    <x v="1"/>
    <x v="1"/>
    <x v="1"/>
    <x v="1"/>
    <n v="0.95"/>
    <x v="1"/>
    <x v="1"/>
    <x v="1"/>
    <x v="1"/>
    <n v="1000"/>
    <n v="1000"/>
    <m/>
  </r>
  <r>
    <x v="0"/>
    <s v=""/>
    <x v="2"/>
    <x v="2"/>
    <m/>
    <x v="1"/>
    <x v="2"/>
    <x v="1"/>
    <x v="2"/>
    <n v="0.2"/>
    <x v="2"/>
    <x v="2"/>
    <x v="2"/>
    <x v="2"/>
    <n v="1000"/>
    <n v="1001"/>
    <m/>
  </r>
  <r>
    <x v="0"/>
    <s v="r"/>
    <x v="3"/>
    <x v="3"/>
    <m/>
    <x v="2"/>
    <x v="3"/>
    <x v="2"/>
    <x v="3"/>
    <n v="0.05"/>
    <x v="3"/>
    <x v="3"/>
    <x v="3"/>
    <x v="3"/>
    <n v="5000"/>
    <n v="4500"/>
    <m/>
  </r>
  <r>
    <x v="1"/>
    <s v="r"/>
    <x v="4"/>
    <x v="1"/>
    <m/>
    <x v="3"/>
    <x v="4"/>
    <x v="3"/>
    <x v="2"/>
    <n v="0.15"/>
    <x v="4"/>
    <x v="4"/>
    <x v="4"/>
    <x v="4"/>
    <n v="23000"/>
    <n v="12000"/>
    <m/>
  </r>
  <r>
    <x v="1"/>
    <s v="a"/>
    <x v="5"/>
    <x v="3"/>
    <m/>
    <x v="4"/>
    <x v="5"/>
    <x v="4"/>
    <x v="4"/>
    <n v="1"/>
    <x v="5"/>
    <x v="5"/>
    <x v="5"/>
    <x v="5"/>
    <n v="43000"/>
    <n v="40000"/>
    <m/>
  </r>
  <r>
    <x v="1"/>
    <s v="r"/>
    <x v="6"/>
    <x v="1"/>
    <m/>
    <x v="0"/>
    <x v="6"/>
    <x v="0"/>
    <x v="3"/>
    <n v="0.5"/>
    <x v="6"/>
    <x v="6"/>
    <x v="6"/>
    <x v="6"/>
    <n v="6000"/>
    <n v="6600"/>
    <m/>
  </r>
  <r>
    <x v="1"/>
    <s v="r"/>
    <x v="7"/>
    <x v="0"/>
    <m/>
    <x v="0"/>
    <x v="6"/>
    <x v="0"/>
    <x v="1"/>
    <n v="0.3"/>
    <x v="0"/>
    <x v="1"/>
    <x v="7"/>
    <x v="7"/>
    <n v="16000"/>
    <n v="16200"/>
    <m/>
  </r>
  <r>
    <x v="2"/>
    <s v="r"/>
    <x v="8"/>
    <x v="0"/>
    <m/>
    <x v="3"/>
    <x v="4"/>
    <x v="3"/>
    <x v="3"/>
    <n v="0.7"/>
    <x v="7"/>
    <x v="7"/>
    <x v="8"/>
    <x v="8"/>
    <n v="2000"/>
    <n v="2000"/>
    <m/>
  </r>
  <r>
    <x v="2"/>
    <s v="a"/>
    <x v="9"/>
    <x v="1"/>
    <m/>
    <x v="0"/>
    <x v="0"/>
    <x v="0"/>
    <x v="4"/>
    <n v="1"/>
    <x v="8"/>
    <x v="6"/>
    <x v="9"/>
    <x v="5"/>
    <n v="22000"/>
    <n v="23500"/>
    <m/>
  </r>
  <r>
    <x v="2"/>
    <s v="a"/>
    <x v="10"/>
    <x v="2"/>
    <m/>
    <x v="4"/>
    <x v="5"/>
    <x v="4"/>
    <x v="4"/>
    <n v="1"/>
    <x v="0"/>
    <x v="4"/>
    <x v="10"/>
    <x v="5"/>
    <n v="1800"/>
    <n v="1500"/>
    <m/>
  </r>
  <r>
    <x v="2"/>
    <s v=""/>
    <x v="11"/>
    <x v="3"/>
    <m/>
    <x v="4"/>
    <x v="5"/>
    <x v="4"/>
    <x v="1"/>
    <n v="0.3"/>
    <x v="9"/>
    <x v="8"/>
    <x v="11"/>
    <x v="9"/>
    <n v="19000"/>
    <n v="21300"/>
    <m/>
  </r>
  <r>
    <x v="3"/>
    <s v=""/>
    <x v="12"/>
    <x v="0"/>
    <m/>
    <x v="2"/>
    <x v="3"/>
    <x v="2"/>
    <x v="2"/>
    <m/>
    <x v="10"/>
    <x v="9"/>
    <x v="12"/>
    <x v="5"/>
    <n v="9000"/>
    <n v="0"/>
    <m/>
  </r>
  <r>
    <x v="3"/>
    <s v="a"/>
    <x v="13"/>
    <x v="1"/>
    <m/>
    <x v="2"/>
    <x v="7"/>
    <x v="2"/>
    <x v="4"/>
    <n v="1"/>
    <x v="11"/>
    <x v="10"/>
    <x v="13"/>
    <x v="5"/>
    <n v="34000"/>
    <n v="33700"/>
    <m/>
  </r>
  <r>
    <x v="3"/>
    <s v="r"/>
    <x v="14"/>
    <x v="1"/>
    <m/>
    <x v="1"/>
    <x v="1"/>
    <x v="1"/>
    <x v="0"/>
    <n v="1"/>
    <x v="12"/>
    <x v="11"/>
    <x v="14"/>
    <x v="10"/>
    <n v="11500"/>
    <n v="11100"/>
    <m/>
  </r>
  <r>
    <x v="3"/>
    <s v=""/>
    <x v="15"/>
    <x v="1"/>
    <m/>
    <x v="0"/>
    <x v="1"/>
    <x v="0"/>
    <x v="1"/>
    <n v="0.1"/>
    <x v="6"/>
    <x v="12"/>
    <x v="15"/>
    <x v="11"/>
    <n v="3800"/>
    <n v="800"/>
    <m/>
  </r>
  <r>
    <x v="4"/>
    <s v=""/>
    <x v="16"/>
    <x v="1"/>
    <m/>
    <x v="0"/>
    <x v="6"/>
    <x v="0"/>
    <x v="1"/>
    <n v="0.25"/>
    <x v="13"/>
    <x v="13"/>
    <x v="16"/>
    <x v="12"/>
    <n v="4900"/>
    <n v="2000"/>
    <m/>
  </r>
  <r>
    <x v="4"/>
    <s v="r"/>
    <x v="17"/>
    <x v="2"/>
    <m/>
    <x v="4"/>
    <x v="5"/>
    <x v="4"/>
    <x v="2"/>
    <n v="0.8"/>
    <x v="1"/>
    <x v="14"/>
    <x v="6"/>
    <x v="6"/>
    <n v="5000"/>
    <n v="600"/>
    <m/>
  </r>
  <r>
    <x v="4"/>
    <s v="r"/>
    <x v="18"/>
    <x v="1"/>
    <m/>
    <x v="1"/>
    <x v="1"/>
    <x v="1"/>
    <x v="3"/>
    <n v="0.05"/>
    <x v="14"/>
    <x v="6"/>
    <x v="17"/>
    <x v="13"/>
    <n v="23000"/>
    <n v="20000"/>
    <m/>
  </r>
  <r>
    <x v="4"/>
    <s v="i"/>
    <x v="19"/>
    <x v="3"/>
    <m/>
    <x v="2"/>
    <x v="7"/>
    <x v="2"/>
    <x v="0"/>
    <n v="1"/>
    <x v="15"/>
    <x v="1"/>
    <x v="18"/>
    <x v="14"/>
    <n v="43000"/>
    <n v="36000"/>
    <m/>
  </r>
  <r>
    <x v="5"/>
    <s v="i"/>
    <x v="20"/>
    <x v="0"/>
    <m/>
    <x v="1"/>
    <x v="2"/>
    <x v="1"/>
    <x v="3"/>
    <n v="0.5"/>
    <x v="16"/>
    <x v="7"/>
    <x v="19"/>
    <x v="15"/>
    <n v="6000"/>
    <n v="9000"/>
    <m/>
  </r>
  <r>
    <x v="5"/>
    <s v="a"/>
    <x v="21"/>
    <x v="0"/>
    <m/>
    <x v="3"/>
    <x v="4"/>
    <x v="3"/>
    <x v="4"/>
    <n v="1"/>
    <x v="17"/>
    <x v="6"/>
    <x v="20"/>
    <x v="5"/>
    <n v="16000"/>
    <n v="16300"/>
    <m/>
  </r>
  <r>
    <x v="5"/>
    <s v=""/>
    <x v="22"/>
    <x v="3"/>
    <m/>
    <x v="2"/>
    <x v="7"/>
    <x v="2"/>
    <x v="5"/>
    <m/>
    <x v="18"/>
    <x v="9"/>
    <x v="12"/>
    <x v="5"/>
    <n v="2000"/>
    <n v="0"/>
    <m/>
  </r>
  <r>
    <x v="5"/>
    <s v="r"/>
    <x v="23"/>
    <x v="1"/>
    <m/>
    <x v="3"/>
    <x v="4"/>
    <x v="3"/>
    <x v="1"/>
    <n v="0.7"/>
    <x v="11"/>
    <x v="6"/>
    <x v="10"/>
    <x v="16"/>
    <n v="22000"/>
    <n v="18600"/>
    <m/>
  </r>
  <r>
    <x v="6"/>
    <s v=""/>
    <x v="24"/>
    <x v="0"/>
    <m/>
    <x v="4"/>
    <x v="5"/>
    <x v="4"/>
    <x v="2"/>
    <m/>
    <x v="19"/>
    <x v="9"/>
    <x v="12"/>
    <x v="5"/>
    <n v="13600"/>
    <n v="0"/>
    <m/>
  </r>
  <r>
    <x v="6"/>
    <s v="a"/>
    <x v="25"/>
    <x v="1"/>
    <m/>
    <x v="0"/>
    <x v="8"/>
    <x v="0"/>
    <x v="4"/>
    <n v="1"/>
    <x v="6"/>
    <x v="7"/>
    <x v="21"/>
    <x v="5"/>
    <n v="14500"/>
    <n v="15700"/>
    <m/>
  </r>
  <r>
    <x v="6"/>
    <s v=""/>
    <x v="26"/>
    <x v="2"/>
    <m/>
    <x v="0"/>
    <x v="2"/>
    <x v="0"/>
    <x v="6"/>
    <n v="0.3"/>
    <x v="2"/>
    <x v="6"/>
    <x v="5"/>
    <x v="17"/>
    <n v="20000"/>
    <n v="4000"/>
    <m/>
  </r>
  <r>
    <x v="6"/>
    <s v="a"/>
    <x v="27"/>
    <x v="0"/>
    <m/>
    <x v="1"/>
    <x v="1"/>
    <x v="1"/>
    <x v="4"/>
    <n v="1"/>
    <x v="20"/>
    <x v="4"/>
    <x v="22"/>
    <x v="5"/>
    <n v="10000"/>
    <n v="12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rojectPivotTable" cacheId="0" applyNumberFormats="0" applyBorderFormats="0" applyFontFormats="0" applyPatternFormats="0" applyAlignmentFormats="0" applyWidthHeightFormats="1" dataCaption="Values" updatedVersion="4" minRefreshableVersion="3" showDrill="0" itemPrintTitles="1" createdVersion="4" indent="0" compact="0" compactData="0" multipleFieldFilters="0" chartFormat="1">
  <location ref="B5:O41" firstHeaderRow="0" firstDataRow="1" firstDataCol="11"/>
  <pivotFields count="17">
    <pivotField axis="axisRow" compact="0" outline="0" showAll="0">
      <items count="8">
        <item x="0"/>
        <item x="1"/>
        <item x="2"/>
        <item x="3"/>
        <item x="4"/>
        <item x="5"/>
        <item x="6"/>
        <item t="default"/>
      </items>
    </pivotField>
    <pivotField compact="0" outline="0" showAll="0" defaultSubtotal="0"/>
    <pivotField axis="axisRow" compact="0" outline="0" showAll="0" defaultSubtotal="0">
      <items count="28">
        <item x="0"/>
        <item x="4"/>
        <item x="8"/>
        <item x="12"/>
        <item x="16"/>
        <item x="20"/>
        <item x="24"/>
        <item x="1"/>
        <item x="5"/>
        <item x="9"/>
        <item x="13"/>
        <item x="17"/>
        <item x="21"/>
        <item x="25"/>
        <item x="2"/>
        <item x="6"/>
        <item x="10"/>
        <item x="14"/>
        <item x="18"/>
        <item x="22"/>
        <item x="26"/>
        <item x="3"/>
        <item x="7"/>
        <item x="11"/>
        <item x="15"/>
        <item x="19"/>
        <item x="23"/>
        <item x="27"/>
      </items>
    </pivotField>
    <pivotField axis="axisRow" compact="0" outline="0" showAll="0" defaultSubtotal="0">
      <items count="4">
        <item x="2"/>
        <item x="3"/>
        <item x="0"/>
        <item x="1"/>
      </items>
    </pivotField>
    <pivotField compact="0" outline="0" showAll="0" defaultSubtotal="0"/>
    <pivotField axis="axisRow" compact="0" outline="0" showAll="0" defaultSubtotal="0">
      <items count="5">
        <item x="4"/>
        <item x="3"/>
        <item x="0"/>
        <item x="1"/>
        <item x="2"/>
      </items>
    </pivotField>
    <pivotField axis="axisRow" compact="0" outline="0" showAll="0" defaultSubtotal="0">
      <items count="9">
        <item x="7"/>
        <item x="5"/>
        <item x="6"/>
        <item x="4"/>
        <item x="0"/>
        <item x="2"/>
        <item x="8"/>
        <item x="3"/>
        <item x="1"/>
      </items>
    </pivotField>
    <pivotField axis="axisRow" compact="0" outline="0" showAll="0" defaultSubtotal="0">
      <items count="5">
        <item x="4"/>
        <item x="3"/>
        <item x="0"/>
        <item x="1"/>
        <item x="2"/>
      </items>
    </pivotField>
    <pivotField axis="axisRow" compact="0" outline="0" showAll="0" defaultSubtotal="0">
      <items count="7">
        <item x="6"/>
        <item x="4"/>
        <item x="1"/>
        <item x="0"/>
        <item x="2"/>
        <item x="3"/>
        <item x="5"/>
      </items>
    </pivotField>
    <pivotField dataField="1" compact="0" numFmtId="9" outline="0" showAll="0" defaultSubtotal="0"/>
    <pivotField axis="axisRow" compact="0" numFmtId="164" outline="0" showAll="0" defaultSubtotal="0">
      <items count="42">
        <item m="1" x="25"/>
        <item m="1" x="39"/>
        <item m="1" x="40"/>
        <item m="1" x="34"/>
        <item m="1" x="29"/>
        <item m="1" x="22"/>
        <item m="1" x="32"/>
        <item m="1" x="37"/>
        <item m="1" x="21"/>
        <item m="1" x="27"/>
        <item m="1" x="23"/>
        <item m="1" x="30"/>
        <item m="1" x="33"/>
        <item m="1" x="31"/>
        <item m="1" x="28"/>
        <item m="1" x="38"/>
        <item m="1" x="24"/>
        <item m="1" x="35"/>
        <item m="1" x="26"/>
        <item m="1" x="41"/>
        <item m="1" x="36"/>
        <item x="10"/>
        <item x="0"/>
        <item x="12"/>
        <item x="2"/>
        <item x="3"/>
        <item x="4"/>
        <item x="5"/>
        <item x="6"/>
        <item x="7"/>
        <item x="8"/>
        <item x="9"/>
        <item x="11"/>
        <item x="13"/>
        <item x="1"/>
        <item x="14"/>
        <item x="15"/>
        <item x="16"/>
        <item x="17"/>
        <item x="18"/>
        <item x="19"/>
        <item x="20"/>
      </items>
    </pivotField>
    <pivotField name="Dur." axis="axisRow" compact="0" outline="0" showAll="0" defaultSubtotal="0">
      <items count="38">
        <item x="8"/>
        <item x="1"/>
        <item m="1" x="31"/>
        <item m="1" x="22"/>
        <item m="1" x="28"/>
        <item m="1" x="29"/>
        <item m="1" x="25"/>
        <item m="1" x="18"/>
        <item x="12"/>
        <item m="1" x="16"/>
        <item m="1" x="36"/>
        <item m="1" x="27"/>
        <item m="1" x="26"/>
        <item m="1" x="30"/>
        <item m="1" x="15"/>
        <item m="1" x="32"/>
        <item m="1" x="21"/>
        <item m="1" x="33"/>
        <item m="1" x="34"/>
        <item m="1" x="23"/>
        <item m="1" x="17"/>
        <item m="1" x="19"/>
        <item m="1" x="24"/>
        <item x="9"/>
        <item x="6"/>
        <item m="1" x="20"/>
        <item m="1" x="35"/>
        <item m="1" x="37"/>
        <item x="5"/>
        <item x="0"/>
        <item x="2"/>
        <item x="3"/>
        <item x="4"/>
        <item x="7"/>
        <item x="10"/>
        <item x="11"/>
        <item x="13"/>
        <item x="14"/>
      </items>
    </pivotField>
    <pivotField axis="axisRow" compact="0" numFmtId="164" outline="0" showAll="0" defaultSubtotal="0">
      <items count="96">
        <item m="1" x="52"/>
        <item x="10"/>
        <item m="1" x="43"/>
        <item m="1" x="68"/>
        <item m="1" x="89"/>
        <item m="1" x="79"/>
        <item x="3"/>
        <item x="8"/>
        <item m="1" x="32"/>
        <item m="1" x="88"/>
        <item x="7"/>
        <item m="1" x="53"/>
        <item m="1" x="95"/>
        <item m="1" x="47"/>
        <item x="21"/>
        <item m="1" x="70"/>
        <item m="1" x="44"/>
        <item m="1" x="80"/>
        <item m="1" x="94"/>
        <item m="1" x="48"/>
        <item m="1" x="57"/>
        <item m="1" x="65"/>
        <item m="1" x="76"/>
        <item m="1" x="27"/>
        <item m="1" x="49"/>
        <item m="1" x="62"/>
        <item x="12"/>
        <item m="1" x="86"/>
        <item m="1" x="23"/>
        <item m="1" x="75"/>
        <item m="1" x="30"/>
        <item m="1" x="81"/>
        <item m="1" x="69"/>
        <item m="1" x="64"/>
        <item m="1" x="87"/>
        <item m="1" x="26"/>
        <item m="1" x="58"/>
        <item m="1" x="37"/>
        <item x="17"/>
        <item m="1" x="93"/>
        <item m="1" x="24"/>
        <item m="1" x="50"/>
        <item m="1" x="91"/>
        <item x="4"/>
        <item m="1" x="84"/>
        <item m="1" x="92"/>
        <item m="1" x="34"/>
        <item x="2"/>
        <item m="1" x="63"/>
        <item m="1" x="66"/>
        <item m="1" x="72"/>
        <item m="1" x="67"/>
        <item m="1" x="60"/>
        <item m="1" x="42"/>
        <item m="1" x="55"/>
        <item m="1" x="31"/>
        <item m="1" x="56"/>
        <item m="1" x="73"/>
        <item m="1" x="54"/>
        <item m="1" x="40"/>
        <item m="1" x="85"/>
        <item x="1"/>
        <item m="1" x="39"/>
        <item m="1" x="46"/>
        <item m="1" x="38"/>
        <item m="1" x="36"/>
        <item m="1" x="35"/>
        <item m="1" x="25"/>
        <item m="1" x="45"/>
        <item m="1" x="74"/>
        <item x="0"/>
        <item m="1" x="61"/>
        <item x="6"/>
        <item m="1" x="28"/>
        <item m="1" x="78"/>
        <item m="1" x="83"/>
        <item m="1" x="82"/>
        <item m="1" x="33"/>
        <item m="1" x="59"/>
        <item m="1" x="41"/>
        <item m="1" x="51"/>
        <item m="1" x="29"/>
        <item m="1" x="77"/>
        <item m="1" x="71"/>
        <item m="1" x="90"/>
        <item x="5"/>
        <item x="9"/>
        <item x="11"/>
        <item x="13"/>
        <item x="14"/>
        <item x="15"/>
        <item x="16"/>
        <item x="18"/>
        <item x="19"/>
        <item x="20"/>
        <item x="22"/>
      </items>
    </pivotField>
    <pivotField axis="axisRow" compact="0" outline="0" showAll="0" defaultSubtotal="0">
      <items count="103">
        <item m="1" x="54"/>
        <item x="6"/>
        <item m="1" x="45"/>
        <item m="1" x="38"/>
        <item x="1"/>
        <item m="1" x="75"/>
        <item m="1" x="30"/>
        <item m="1" x="63"/>
        <item x="14"/>
        <item m="1" x="24"/>
        <item m="1" x="100"/>
        <item x="2"/>
        <item m="1" x="64"/>
        <item m="1" x="26"/>
        <item m="1" x="41"/>
        <item m="1" x="93"/>
        <item m="1" x="101"/>
        <item m="1" x="50"/>
        <item m="1" x="89"/>
        <item m="1" x="59"/>
        <item x="5"/>
        <item m="1" x="39"/>
        <item m="1" x="27"/>
        <item m="1" x="67"/>
        <item m="1" x="72"/>
        <item m="1" x="18"/>
        <item m="1" x="49"/>
        <item m="1" x="96"/>
        <item m="1" x="46"/>
        <item m="1" x="98"/>
        <item m="1" x="35"/>
        <item m="1" x="23"/>
        <item m="1" x="32"/>
        <item m="1" x="82"/>
        <item m="1" x="74"/>
        <item m="1" x="85"/>
        <item m="1" x="43"/>
        <item m="1" x="31"/>
        <item m="1" x="40"/>
        <item m="1" x="53"/>
        <item m="1" x="65"/>
        <item m="1" x="78"/>
        <item m="1" x="79"/>
        <item x="7"/>
        <item m="1" x="86"/>
        <item m="1" x="70"/>
        <item m="1" x="92"/>
        <item m="1" x="44"/>
        <item m="1" x="91"/>
        <item m="1" x="28"/>
        <item m="1" x="62"/>
        <item x="10"/>
        <item x="9"/>
        <item x="3"/>
        <item m="1" x="57"/>
        <item m="1" x="48"/>
        <item m="1" x="58"/>
        <item m="1" x="80"/>
        <item m="1" x="90"/>
        <item m="1" x="25"/>
        <item m="1" x="76"/>
        <item x="4"/>
        <item m="1" x="81"/>
        <item m="1" x="19"/>
        <item m="1" x="99"/>
        <item m="1" x="51"/>
        <item m="1" x="84"/>
        <item m="1" x="87"/>
        <item m="1" x="73"/>
        <item m="1" x="66"/>
        <item m="1" x="68"/>
        <item m="1" x="61"/>
        <item m="1" x="37"/>
        <item m="1" x="71"/>
        <item m="1" x="29"/>
        <item m="1" x="102"/>
        <item m="1" x="21"/>
        <item m="1" x="47"/>
        <item m="1" x="20"/>
        <item m="1" x="77"/>
        <item m="1" x="55"/>
        <item m="1" x="95"/>
        <item x="8"/>
        <item m="1" x="33"/>
        <item m="1" x="56"/>
        <item m="1" x="22"/>
        <item m="1" x="88"/>
        <item m="1" x="36"/>
        <item x="13"/>
        <item m="1" x="83"/>
        <item m="1" x="60"/>
        <item m="1" x="94"/>
        <item m="1" x="52"/>
        <item m="1" x="34"/>
        <item m="1" x="42"/>
        <item m="1" x="69"/>
        <item m="1" x="97"/>
        <item x="0"/>
        <item x="11"/>
        <item x="12"/>
        <item x="15"/>
        <item x="16"/>
        <item x="17"/>
      </items>
    </pivotField>
    <pivotField dataField="1" compact="0" numFmtId="6" outline="0" showAll="0" defaultSubtotal="0"/>
    <pivotField dataField="1" compact="0" numFmtId="6" outline="0" showAll="0" defaultSubtotal="0"/>
    <pivotField compact="0" outline="0" showAll="0" defaultSubtotal="0"/>
  </pivotFields>
  <rowFields count="11">
    <field x="0"/>
    <field x="2"/>
    <field x="3"/>
    <field x="5"/>
    <field x="6"/>
    <field x="7"/>
    <field x="8"/>
    <field x="10"/>
    <field x="11"/>
    <field x="12"/>
    <field x="13"/>
  </rowFields>
  <rowItems count="36">
    <i>
      <x/>
      <x/>
      <x v="2"/>
      <x v="2"/>
      <x v="4"/>
      <x v="2"/>
      <x v="3"/>
      <x v="22"/>
      <x v="29"/>
      <x v="70"/>
      <x v="97"/>
    </i>
    <i r="1">
      <x v="7"/>
      <x v="3"/>
      <x v="3"/>
      <x v="8"/>
      <x v="3"/>
      <x v="2"/>
      <x v="34"/>
      <x v="1"/>
      <x v="61"/>
      <x v="4"/>
    </i>
    <i r="1">
      <x v="14"/>
      <x/>
      <x v="3"/>
      <x v="5"/>
      <x v="3"/>
      <x v="4"/>
      <x v="24"/>
      <x v="30"/>
      <x v="47"/>
      <x v="11"/>
    </i>
    <i r="1">
      <x v="21"/>
      <x v="1"/>
      <x v="4"/>
      <x v="7"/>
      <x v="4"/>
      <x v="5"/>
      <x v="25"/>
      <x v="31"/>
      <x v="6"/>
      <x v="53"/>
    </i>
    <i t="default">
      <x/>
    </i>
    <i>
      <x v="1"/>
      <x v="1"/>
      <x v="3"/>
      <x v="1"/>
      <x v="3"/>
      <x v="1"/>
      <x v="4"/>
      <x v="26"/>
      <x v="32"/>
      <x v="43"/>
      <x v="61"/>
    </i>
    <i r="1">
      <x v="8"/>
      <x v="1"/>
      <x/>
      <x v="1"/>
      <x/>
      <x v="1"/>
      <x v="27"/>
      <x v="28"/>
      <x v="85"/>
      <x v="20"/>
    </i>
    <i r="1">
      <x v="15"/>
      <x v="3"/>
      <x v="2"/>
      <x v="2"/>
      <x v="2"/>
      <x v="5"/>
      <x v="28"/>
      <x v="24"/>
      <x v="72"/>
      <x v="1"/>
    </i>
    <i r="1">
      <x v="22"/>
      <x v="2"/>
      <x v="2"/>
      <x v="2"/>
      <x v="2"/>
      <x v="2"/>
      <x v="22"/>
      <x v="1"/>
      <x v="10"/>
      <x v="43"/>
    </i>
    <i t="default">
      <x v="1"/>
    </i>
    <i>
      <x v="2"/>
      <x v="2"/>
      <x v="2"/>
      <x v="1"/>
      <x v="3"/>
      <x v="1"/>
      <x v="5"/>
      <x v="29"/>
      <x v="33"/>
      <x v="7"/>
      <x v="82"/>
    </i>
    <i r="1">
      <x v="9"/>
      <x v="3"/>
      <x v="2"/>
      <x v="4"/>
      <x v="2"/>
      <x v="1"/>
      <x v="30"/>
      <x v="24"/>
      <x v="86"/>
      <x v="20"/>
    </i>
    <i r="1">
      <x v="16"/>
      <x/>
      <x/>
      <x v="1"/>
      <x/>
      <x v="1"/>
      <x v="22"/>
      <x v="32"/>
      <x v="1"/>
      <x v="20"/>
    </i>
    <i r="1">
      <x v="23"/>
      <x v="1"/>
      <x/>
      <x v="1"/>
      <x/>
      <x v="2"/>
      <x v="31"/>
      <x/>
      <x v="87"/>
      <x v="52"/>
    </i>
    <i t="default">
      <x v="2"/>
    </i>
    <i>
      <x v="3"/>
      <x v="3"/>
      <x v="2"/>
      <x v="4"/>
      <x v="7"/>
      <x v="4"/>
      <x v="4"/>
      <x v="21"/>
      <x v="23"/>
      <x v="26"/>
      <x v="20"/>
    </i>
    <i r="1">
      <x v="10"/>
      <x v="3"/>
      <x v="4"/>
      <x/>
      <x v="4"/>
      <x v="1"/>
      <x v="32"/>
      <x v="34"/>
      <x v="88"/>
      <x v="20"/>
    </i>
    <i r="1">
      <x v="17"/>
      <x v="3"/>
      <x v="3"/>
      <x v="8"/>
      <x v="3"/>
      <x v="3"/>
      <x v="23"/>
      <x v="35"/>
      <x v="89"/>
      <x v="51"/>
    </i>
    <i r="1">
      <x v="24"/>
      <x v="3"/>
      <x v="2"/>
      <x v="8"/>
      <x v="2"/>
      <x v="2"/>
      <x v="28"/>
      <x v="8"/>
      <x v="90"/>
      <x v="98"/>
    </i>
    <i t="default">
      <x v="3"/>
    </i>
    <i>
      <x v="4"/>
      <x v="4"/>
      <x v="3"/>
      <x v="2"/>
      <x v="2"/>
      <x v="2"/>
      <x v="2"/>
      <x v="33"/>
      <x v="36"/>
      <x v="91"/>
      <x v="99"/>
    </i>
    <i r="1">
      <x v="11"/>
      <x/>
      <x/>
      <x v="1"/>
      <x/>
      <x v="4"/>
      <x v="34"/>
      <x v="37"/>
      <x v="72"/>
      <x v="1"/>
    </i>
    <i r="1">
      <x v="18"/>
      <x v="3"/>
      <x v="3"/>
      <x v="8"/>
      <x v="3"/>
      <x v="5"/>
      <x v="35"/>
      <x v="24"/>
      <x v="38"/>
      <x v="88"/>
    </i>
    <i r="1">
      <x v="25"/>
      <x v="1"/>
      <x v="4"/>
      <x/>
      <x v="4"/>
      <x v="3"/>
      <x v="36"/>
      <x v="1"/>
      <x v="92"/>
      <x v="8"/>
    </i>
    <i t="default">
      <x v="4"/>
    </i>
    <i>
      <x v="5"/>
      <x v="5"/>
      <x v="2"/>
      <x v="3"/>
      <x v="5"/>
      <x v="3"/>
      <x v="5"/>
      <x v="37"/>
      <x v="33"/>
      <x v="93"/>
      <x v="100"/>
    </i>
    <i r="1">
      <x v="12"/>
      <x v="2"/>
      <x v="1"/>
      <x v="3"/>
      <x v="1"/>
      <x v="1"/>
      <x v="38"/>
      <x v="24"/>
      <x v="94"/>
      <x v="20"/>
    </i>
    <i r="1">
      <x v="19"/>
      <x v="1"/>
      <x v="4"/>
      <x/>
      <x v="4"/>
      <x v="6"/>
      <x v="39"/>
      <x v="23"/>
      <x v="26"/>
      <x v="20"/>
    </i>
    <i r="1">
      <x v="26"/>
      <x v="3"/>
      <x v="1"/>
      <x v="3"/>
      <x v="1"/>
      <x v="2"/>
      <x v="32"/>
      <x v="24"/>
      <x v="1"/>
      <x v="101"/>
    </i>
    <i t="default">
      <x v="5"/>
    </i>
    <i>
      <x v="6"/>
      <x v="6"/>
      <x v="2"/>
      <x/>
      <x v="1"/>
      <x/>
      <x v="4"/>
      <x v="40"/>
      <x v="23"/>
      <x v="26"/>
      <x v="20"/>
    </i>
    <i r="1">
      <x v="13"/>
      <x v="3"/>
      <x v="2"/>
      <x v="6"/>
      <x v="2"/>
      <x v="1"/>
      <x v="28"/>
      <x v="33"/>
      <x v="14"/>
      <x v="20"/>
    </i>
    <i r="1">
      <x v="20"/>
      <x/>
      <x v="2"/>
      <x v="5"/>
      <x v="2"/>
      <x/>
      <x v="24"/>
      <x v="24"/>
      <x v="85"/>
      <x v="102"/>
    </i>
    <i r="1">
      <x v="27"/>
      <x v="2"/>
      <x v="3"/>
      <x v="8"/>
      <x v="3"/>
      <x v="1"/>
      <x v="41"/>
      <x v="32"/>
      <x v="95"/>
      <x v="20"/>
    </i>
    <i t="default">
      <x v="6"/>
    </i>
    <i t="grand">
      <x/>
    </i>
  </rowItems>
  <colFields count="1">
    <field x="-2"/>
  </colFields>
  <colItems count="3">
    <i>
      <x/>
    </i>
    <i i="1">
      <x v="1"/>
    </i>
    <i i="2">
      <x v="2"/>
    </i>
  </colItems>
  <dataFields count="3">
    <dataField name="Progress " fld="9" subtotal="average" baseField="12" baseItem="6" numFmtId="9"/>
    <dataField name="Budget " fld="14" baseField="12" baseItem="6" numFmtId="3"/>
    <dataField name="Actual cost " fld="15" baseField="12" baseItem="6" numFmtId="3"/>
  </dataFields>
  <formats count="329">
    <format dxfId="390">
      <pivotArea dataOnly="0" labelOnly="1" outline="0" fieldPosition="0">
        <references count="1">
          <reference field="4294967294" count="2">
            <x v="1"/>
            <x v="2"/>
          </reference>
        </references>
      </pivotArea>
    </format>
    <format dxfId="389">
      <pivotArea outline="0" fieldPosition="0">
        <references count="1">
          <reference field="4294967294" count="1">
            <x v="0"/>
          </reference>
        </references>
      </pivotArea>
    </format>
    <format dxfId="388">
      <pivotArea outline="0" fieldPosition="0">
        <references count="1">
          <reference field="4294967294" count="1">
            <x v="1"/>
          </reference>
        </references>
      </pivotArea>
    </format>
    <format dxfId="387">
      <pivotArea outline="0" fieldPosition="0">
        <references count="1">
          <reference field="4294967294" count="1">
            <x v="2"/>
          </reference>
        </references>
      </pivotArea>
    </format>
    <format dxfId="386">
      <pivotArea dataOnly="0" labelOnly="1" outline="0" fieldPosition="0">
        <references count="1">
          <reference field="4294967294" count="1">
            <x v="0"/>
          </reference>
        </references>
      </pivotArea>
    </format>
    <format dxfId="385">
      <pivotArea field="10" type="button" dataOnly="0" labelOnly="1" outline="0" axis="axisRow" fieldPosition="7"/>
    </format>
    <format dxfId="384">
      <pivotArea field="12" type="button" dataOnly="0" labelOnly="1" outline="0" axis="axisRow" fieldPosition="9"/>
    </format>
    <format dxfId="383">
      <pivotArea field="13" type="button" dataOnly="0" labelOnly="1" outline="0" axis="axisRow" fieldPosition="10"/>
    </format>
    <format dxfId="382">
      <pivotArea dataOnly="0" labelOnly="1" outline="0" fieldPosition="0">
        <references count="1">
          <reference field="0" count="1" defaultSubtotal="1">
            <x v="0"/>
          </reference>
        </references>
      </pivotArea>
    </format>
    <format dxfId="381">
      <pivotArea dataOnly="0" labelOnly="1" outline="0" fieldPosition="0">
        <references count="1">
          <reference field="0" count="1" defaultSubtotal="1">
            <x v="1"/>
          </reference>
        </references>
      </pivotArea>
    </format>
    <format dxfId="380">
      <pivotArea dataOnly="0" labelOnly="1" outline="0" fieldPosition="0">
        <references count="1">
          <reference field="0" count="1" defaultSubtotal="1">
            <x v="2"/>
          </reference>
        </references>
      </pivotArea>
    </format>
    <format dxfId="379">
      <pivotArea dataOnly="0" labelOnly="1" outline="0" fieldPosition="0">
        <references count="1">
          <reference field="0" count="1" defaultSubtotal="1">
            <x v="3"/>
          </reference>
        </references>
      </pivotArea>
    </format>
    <format dxfId="378">
      <pivotArea dataOnly="0" labelOnly="1" outline="0" fieldPosition="0">
        <references count="1">
          <reference field="0" count="1" defaultSubtotal="1">
            <x v="4"/>
          </reference>
        </references>
      </pivotArea>
    </format>
    <format dxfId="377">
      <pivotArea dataOnly="0" labelOnly="1" outline="0" fieldPosition="0">
        <references count="1">
          <reference field="0" count="1" defaultSubtotal="1">
            <x v="5"/>
          </reference>
        </references>
      </pivotArea>
    </format>
    <format dxfId="376">
      <pivotArea dataOnly="0" labelOnly="1" outline="0" fieldPosition="0">
        <references count="1">
          <reference field="0" count="1" defaultSubtotal="1">
            <x v="6"/>
          </reference>
        </references>
      </pivotArea>
    </format>
    <format dxfId="375">
      <pivotArea dataOnly="0" labelOnly="1" grandRow="1" outline="0" fieldPosition="0"/>
    </format>
    <format dxfId="374">
      <pivotArea dataOnly="0" labelOnly="1" outline="0" fieldPosition="0">
        <references count="9">
          <reference field="0" count="1" selected="0">
            <x v="0"/>
          </reference>
          <reference field="2" count="1" selected="0">
            <x v="0"/>
          </reference>
          <reference field="3" count="1" selected="0">
            <x v="2"/>
          </reference>
          <reference field="6" count="1" selected="0">
            <x v="4"/>
          </reference>
          <reference field="7" count="1" selected="0">
            <x v="2"/>
          </reference>
          <reference field="8" count="1" selected="0">
            <x v="4"/>
          </reference>
          <reference field="10" count="1" selected="0">
            <x v="1"/>
          </reference>
          <reference field="12" count="1" selected="0">
            <x v="8"/>
          </reference>
          <reference field="13" count="1">
            <x v="6"/>
          </reference>
        </references>
      </pivotArea>
    </format>
    <format dxfId="373">
      <pivotArea dataOnly="0" labelOnly="1" outline="0" fieldPosition="0">
        <references count="9">
          <reference field="0" count="1" selected="0">
            <x v="0"/>
          </reference>
          <reference field="2" count="1" selected="0">
            <x v="7"/>
          </reference>
          <reference field="3" count="1" selected="0">
            <x v="3"/>
          </reference>
          <reference field="6" count="1" selected="0">
            <x v="8"/>
          </reference>
          <reference field="7" count="1" selected="0">
            <x v="3"/>
          </reference>
          <reference field="8" count="1" selected="0">
            <x v="2"/>
          </reference>
          <reference field="10" count="1" selected="0">
            <x v="3"/>
          </reference>
          <reference field="12" count="1" selected="0">
            <x v="18"/>
          </reference>
          <reference field="13" count="1">
            <x v="13"/>
          </reference>
        </references>
      </pivotArea>
    </format>
    <format dxfId="372">
      <pivotArea dataOnly="0" labelOnly="1" outline="0" fieldPosition="0">
        <references count="9">
          <reference field="0" count="1" selected="0">
            <x v="0"/>
          </reference>
          <reference field="2" count="1" selected="0">
            <x v="14"/>
          </reference>
          <reference field="3" count="1" selected="0">
            <x v="0"/>
          </reference>
          <reference field="6" count="1" selected="0">
            <x v="5"/>
          </reference>
          <reference field="7" count="1" selected="0">
            <x v="3"/>
          </reference>
          <reference field="8" count="1" selected="0">
            <x v="4"/>
          </reference>
          <reference field="10" count="1" selected="0">
            <x v="0"/>
          </reference>
          <reference field="12" count="1" selected="0">
            <x v="10"/>
          </reference>
          <reference field="13" count="1">
            <x v="8"/>
          </reference>
        </references>
      </pivotArea>
    </format>
    <format dxfId="371">
      <pivotArea dataOnly="0" labelOnly="1" outline="0" fieldPosition="0">
        <references count="9">
          <reference field="0" count="1" selected="0">
            <x v="0"/>
          </reference>
          <reference field="2" count="1" selected="0">
            <x v="21"/>
          </reference>
          <reference field="3" count="1" selected="0">
            <x v="1"/>
          </reference>
          <reference field="6" count="1" selected="0">
            <x v="7"/>
          </reference>
          <reference field="7" count="1" selected="0">
            <x v="4"/>
          </reference>
          <reference field="8" count="1" selected="0">
            <x v="5"/>
          </reference>
          <reference field="10" count="1" selected="0">
            <x v="12"/>
          </reference>
          <reference field="12" count="1" selected="0">
            <x v="4"/>
          </reference>
          <reference field="13" count="1">
            <x v="2"/>
          </reference>
        </references>
      </pivotArea>
    </format>
    <format dxfId="370">
      <pivotArea dataOnly="0" labelOnly="1" outline="0" fieldPosition="0">
        <references count="9">
          <reference field="0" count="1" selected="0">
            <x v="1"/>
          </reference>
          <reference field="2" count="1" selected="0">
            <x v="1"/>
          </reference>
          <reference field="3" count="1" selected="0">
            <x v="3"/>
          </reference>
          <reference field="6" count="1" selected="0">
            <x v="3"/>
          </reference>
          <reference field="7" count="1" selected="0">
            <x v="1"/>
          </reference>
          <reference field="8" count="1" selected="0">
            <x v="4"/>
          </reference>
          <reference field="10" count="1" selected="0">
            <x v="11"/>
          </reference>
          <reference field="12" count="1" selected="0">
            <x v="7"/>
          </reference>
          <reference field="13" count="1">
            <x v="5"/>
          </reference>
        </references>
      </pivotArea>
    </format>
    <format dxfId="369">
      <pivotArea dataOnly="0" labelOnly="1" outline="0" fieldPosition="0">
        <references count="9">
          <reference field="0" count="1" selected="0">
            <x v="1"/>
          </reference>
          <reference field="2" count="1" selected="0">
            <x v="8"/>
          </reference>
          <reference field="3" count="1" selected="0">
            <x v="1"/>
          </reference>
          <reference field="6" count="1" selected="0">
            <x v="1"/>
          </reference>
          <reference field="7" count="1" selected="0">
            <x v="0"/>
          </reference>
          <reference field="8" count="1" selected="0">
            <x v="1"/>
          </reference>
          <reference field="10" count="1" selected="0">
            <x v="10"/>
          </reference>
          <reference field="12" count="1" selected="0">
            <x v="6"/>
          </reference>
          <reference field="13" count="1">
            <x v="20"/>
          </reference>
        </references>
      </pivotArea>
    </format>
    <format dxfId="368">
      <pivotArea dataOnly="0" labelOnly="1" outline="0" fieldPosition="0">
        <references count="9">
          <reference field="0" count="1" selected="0">
            <x v="1"/>
          </reference>
          <reference field="2" count="1" selected="0">
            <x v="15"/>
          </reference>
          <reference field="3" count="1" selected="0">
            <x v="3"/>
          </reference>
          <reference field="6" count="1" selected="0">
            <x v="2"/>
          </reference>
          <reference field="7" count="1" selected="0">
            <x v="2"/>
          </reference>
          <reference field="8" count="1" selected="0">
            <x v="5"/>
          </reference>
          <reference field="10" count="1" selected="0">
            <x v="2"/>
          </reference>
          <reference field="12" count="1" selected="0">
            <x v="5"/>
          </reference>
          <reference field="13" count="1">
            <x v="3"/>
          </reference>
        </references>
      </pivotArea>
    </format>
    <format dxfId="367">
      <pivotArea dataOnly="0" labelOnly="1" outline="0" fieldPosition="0">
        <references count="9">
          <reference field="0" count="1" selected="0">
            <x v="1"/>
          </reference>
          <reference field="2" count="1" selected="0">
            <x v="22"/>
          </reference>
          <reference field="3" count="1" selected="0">
            <x v="2"/>
          </reference>
          <reference field="6" count="1" selected="0">
            <x v="2"/>
          </reference>
          <reference field="7" count="1" selected="0">
            <x v="2"/>
          </reference>
          <reference field="8" count="1" selected="0">
            <x v="2"/>
          </reference>
          <reference field="10" count="1" selected="0">
            <x v="1"/>
          </reference>
          <reference field="12" count="1" selected="0">
            <x v="14"/>
          </reference>
          <reference field="13" count="1">
            <x v="10"/>
          </reference>
        </references>
      </pivotArea>
    </format>
    <format dxfId="366">
      <pivotArea dataOnly="0" labelOnly="1" outline="0" fieldPosition="0">
        <references count="9">
          <reference field="0" count="1" selected="0">
            <x v="2"/>
          </reference>
          <reference field="2" count="1" selected="0">
            <x v="2"/>
          </reference>
          <reference field="3" count="1" selected="0">
            <x v="2"/>
          </reference>
          <reference field="6" count="1" selected="0">
            <x v="3"/>
          </reference>
          <reference field="7" count="1" selected="0">
            <x v="1"/>
          </reference>
          <reference field="8" count="1" selected="0">
            <x v="5"/>
          </reference>
          <reference field="10" count="1" selected="0">
            <x v="8"/>
          </reference>
          <reference field="12" count="1" selected="0">
            <x v="9"/>
          </reference>
          <reference field="13" count="1">
            <x v="7"/>
          </reference>
        </references>
      </pivotArea>
    </format>
    <format dxfId="365">
      <pivotArea dataOnly="0" labelOnly="1" outline="0" fieldPosition="0">
        <references count="9">
          <reference field="0" count="1" selected="0">
            <x v="2"/>
          </reference>
          <reference field="2" count="1" selected="0">
            <x v="9"/>
          </reference>
          <reference field="3" count="1" selected="0">
            <x v="3"/>
          </reference>
          <reference field="6" count="1" selected="0">
            <x v="4"/>
          </reference>
          <reference field="7" count="1" selected="0">
            <x v="2"/>
          </reference>
          <reference field="8" count="1" selected="0">
            <x v="1"/>
          </reference>
          <reference field="10" count="1" selected="0">
            <x v="15"/>
          </reference>
          <reference field="12" count="1" selected="0">
            <x v="17"/>
          </reference>
          <reference field="13" count="1">
            <x v="20"/>
          </reference>
        </references>
      </pivotArea>
    </format>
    <format dxfId="364">
      <pivotArea dataOnly="0" labelOnly="1" outline="0" fieldPosition="0">
        <references count="9">
          <reference field="0" count="1" selected="0">
            <x v="2"/>
          </reference>
          <reference field="2" count="1" selected="0">
            <x v="16"/>
          </reference>
          <reference field="3" count="1" selected="0">
            <x v="0"/>
          </reference>
          <reference field="6" count="1" selected="0">
            <x v="1"/>
          </reference>
          <reference field="7" count="1" selected="0">
            <x v="0"/>
          </reference>
          <reference field="8" count="1" selected="0">
            <x v="1"/>
          </reference>
          <reference field="10" count="1" selected="0">
            <x v="19"/>
          </reference>
          <reference field="12" count="1" selected="0">
            <x v="24"/>
          </reference>
          <reference field="13" count="1">
            <x v="20"/>
          </reference>
        </references>
      </pivotArea>
    </format>
    <format dxfId="363">
      <pivotArea dataOnly="0" labelOnly="1" outline="0" fieldPosition="0">
        <references count="9">
          <reference field="0" count="1" selected="0">
            <x v="2"/>
          </reference>
          <reference field="2" count="1" selected="0">
            <x v="23"/>
          </reference>
          <reference field="3" count="1" selected="0">
            <x v="1"/>
          </reference>
          <reference field="6" count="1" selected="0">
            <x v="1"/>
          </reference>
          <reference field="7" count="1" selected="0">
            <x v="0"/>
          </reference>
          <reference field="8" count="1" selected="0">
            <x v="2"/>
          </reference>
          <reference field="10" count="1" selected="0">
            <x v="5"/>
          </reference>
          <reference field="12" count="1" selected="0">
            <x v="11"/>
          </reference>
          <reference field="13" count="1">
            <x v="9"/>
          </reference>
        </references>
      </pivotArea>
    </format>
    <format dxfId="362">
      <pivotArea dataOnly="0" labelOnly="1" outline="0" fieldPosition="0">
        <references count="9">
          <reference field="0" count="1" selected="0">
            <x v="3"/>
          </reference>
          <reference field="2" count="1" selected="0">
            <x v="3"/>
          </reference>
          <reference field="3" count="1" selected="0">
            <x v="2"/>
          </reference>
          <reference field="6" count="1" selected="0">
            <x v="7"/>
          </reference>
          <reference field="7" count="1" selected="0">
            <x v="4"/>
          </reference>
          <reference field="8" count="1" selected="0">
            <x v="4"/>
          </reference>
          <reference field="10" count="1" selected="0">
            <x v="16"/>
          </reference>
          <reference field="12" count="1" selected="0">
            <x v="23"/>
          </reference>
          <reference field="13" count="1">
            <x v="18"/>
          </reference>
        </references>
      </pivotArea>
    </format>
    <format dxfId="361">
      <pivotArea dataOnly="0" labelOnly="1" outline="0" fieldPosition="0">
        <references count="9">
          <reference field="0" count="1" selected="0">
            <x v="3"/>
          </reference>
          <reference field="2" count="1" selected="0">
            <x v="10"/>
          </reference>
          <reference field="3" count="1" selected="0">
            <x v="3"/>
          </reference>
          <reference field="6" count="1" selected="0">
            <x v="0"/>
          </reference>
          <reference field="7" count="1" selected="0">
            <x v="4"/>
          </reference>
          <reference field="8" count="1" selected="0">
            <x v="1"/>
          </reference>
          <reference field="10" count="1" selected="0">
            <x v="17"/>
          </reference>
          <reference field="12" count="1" selected="0">
            <x v="2"/>
          </reference>
          <reference field="13" count="1">
            <x v="20"/>
          </reference>
        </references>
      </pivotArea>
    </format>
    <format dxfId="360">
      <pivotArea dataOnly="0" labelOnly="1" outline="0" fieldPosition="0">
        <references count="9">
          <reference field="0" count="1" selected="0">
            <x v="3"/>
          </reference>
          <reference field="2" count="1" selected="0">
            <x v="17"/>
          </reference>
          <reference field="3" count="1" selected="0">
            <x v="3"/>
          </reference>
          <reference field="6" count="1" selected="0">
            <x v="8"/>
          </reference>
          <reference field="7" count="1" selected="0">
            <x v="3"/>
          </reference>
          <reference field="8" count="1" selected="0">
            <x v="3"/>
          </reference>
          <reference field="10" count="1" selected="0">
            <x v="9"/>
          </reference>
          <reference field="12" count="1" selected="0">
            <x v="3"/>
          </reference>
          <reference field="13" count="1">
            <x v="1"/>
          </reference>
        </references>
      </pivotArea>
    </format>
    <format dxfId="359">
      <pivotArea dataOnly="0" labelOnly="1" outline="0" fieldPosition="0">
        <references count="9">
          <reference field="0" count="1" selected="0">
            <x v="3"/>
          </reference>
          <reference field="2" count="1" selected="0">
            <x v="24"/>
          </reference>
          <reference field="3" count="1" selected="0">
            <x v="3"/>
          </reference>
          <reference field="6" count="1" selected="0">
            <x v="8"/>
          </reference>
          <reference field="7" count="1" selected="0">
            <x v="2"/>
          </reference>
          <reference field="8" count="1" selected="0">
            <x v="2"/>
          </reference>
          <reference field="10" count="1" selected="0">
            <x v="14"/>
          </reference>
          <reference field="12" count="1" selected="0">
            <x v="15"/>
          </reference>
          <reference field="13" count="1">
            <x v="11"/>
          </reference>
        </references>
      </pivotArea>
    </format>
    <format dxfId="358">
      <pivotArea dataOnly="0" labelOnly="1" outline="0" fieldPosition="0">
        <references count="9">
          <reference field="0" count="1" selected="0">
            <x v="4"/>
          </reference>
          <reference field="2" count="1" selected="0">
            <x v="4"/>
          </reference>
          <reference field="3" count="1" selected="0">
            <x v="3"/>
          </reference>
          <reference field="6" count="1" selected="0">
            <x v="2"/>
          </reference>
          <reference field="7" count="1" selected="0">
            <x v="2"/>
          </reference>
          <reference field="8" count="1" selected="0">
            <x v="2"/>
          </reference>
          <reference field="10" count="1" selected="0">
            <x v="13"/>
          </reference>
          <reference field="12" count="1" selected="0">
            <x v="16"/>
          </reference>
          <reference field="13" count="1">
            <x v="12"/>
          </reference>
        </references>
      </pivotArea>
    </format>
    <format dxfId="357">
      <pivotArea dataOnly="0" labelOnly="1" outline="0" fieldPosition="0">
        <references count="9">
          <reference field="0" count="1" selected="0">
            <x v="4"/>
          </reference>
          <reference field="2" count="1" selected="0">
            <x v="11"/>
          </reference>
          <reference field="3" count="1" selected="0">
            <x v="0"/>
          </reference>
          <reference field="6" count="1" selected="0">
            <x v="1"/>
          </reference>
          <reference field="7" count="1" selected="0">
            <x v="0"/>
          </reference>
          <reference field="8" count="1" selected="0">
            <x v="4"/>
          </reference>
          <reference field="10" count="1" selected="0">
            <x v="4"/>
          </reference>
          <reference field="12" count="1" selected="0">
            <x v="19"/>
          </reference>
          <reference field="13" count="1">
            <x v="14"/>
          </reference>
        </references>
      </pivotArea>
    </format>
    <format dxfId="356">
      <pivotArea dataOnly="0" labelOnly="1" outline="0" fieldPosition="0">
        <references count="9">
          <reference field="0" count="1" selected="0">
            <x v="4"/>
          </reference>
          <reference field="2" count="1" selected="0">
            <x v="18"/>
          </reference>
          <reference field="3" count="1" selected="0">
            <x v="3"/>
          </reference>
          <reference field="6" count="1" selected="0">
            <x v="8"/>
          </reference>
          <reference field="7" count="1" selected="0">
            <x v="3"/>
          </reference>
          <reference field="8" count="1" selected="0">
            <x v="5"/>
          </reference>
          <reference field="10" count="1" selected="0">
            <x v="7"/>
          </reference>
          <reference field="12" count="1" selected="0">
            <x v="6"/>
          </reference>
          <reference field="13" count="1">
            <x v="4"/>
          </reference>
        </references>
      </pivotArea>
    </format>
    <format dxfId="355">
      <pivotArea dataOnly="0" labelOnly="1" outline="0" fieldPosition="0">
        <references count="9">
          <reference field="0" count="1" selected="0">
            <x v="4"/>
          </reference>
          <reference field="2" count="1" selected="0">
            <x v="25"/>
          </reference>
          <reference field="3" count="1" selected="0">
            <x v="1"/>
          </reference>
          <reference field="6" count="1" selected="0">
            <x v="0"/>
          </reference>
          <reference field="7" count="1" selected="0">
            <x v="4"/>
          </reference>
          <reference field="8" count="1" selected="0">
            <x v="3"/>
          </reference>
          <reference field="10" count="1" selected="0">
            <x v="6"/>
          </reference>
          <reference field="12" count="1" selected="0">
            <x v="21"/>
          </reference>
          <reference field="13" count="1">
            <x v="16"/>
          </reference>
        </references>
      </pivotArea>
    </format>
    <format dxfId="354">
      <pivotArea dataOnly="0" labelOnly="1" outline="0" fieldPosition="0">
        <references count="9">
          <reference field="0" count="1" selected="0">
            <x v="5"/>
          </reference>
          <reference field="2" count="1" selected="0">
            <x v="5"/>
          </reference>
          <reference field="3" count="1" selected="0">
            <x v="2"/>
          </reference>
          <reference field="6" count="1" selected="0">
            <x v="5"/>
          </reference>
          <reference field="7" count="1" selected="0">
            <x v="3"/>
          </reference>
          <reference field="8" count="1" selected="0">
            <x v="5"/>
          </reference>
          <reference field="10" count="1" selected="0">
            <x v="18"/>
          </reference>
          <reference field="12" count="1" selected="0">
            <x v="0"/>
          </reference>
          <reference field="13" count="1">
            <x v="0"/>
          </reference>
        </references>
      </pivotArea>
    </format>
    <format dxfId="353">
      <pivotArea dataOnly="0" labelOnly="1" outline="0" fieldPosition="0">
        <references count="9">
          <reference field="0" count="1" selected="0">
            <x v="5"/>
          </reference>
          <reference field="2" count="1" selected="0">
            <x v="12"/>
          </reference>
          <reference field="3" count="1" selected="0">
            <x v="2"/>
          </reference>
          <reference field="6" count="1" selected="0">
            <x v="3"/>
          </reference>
          <reference field="7" count="1" selected="0">
            <x v="1"/>
          </reference>
          <reference field="8" count="1" selected="0">
            <x v="1"/>
          </reference>
          <reference field="10" count="1" selected="0">
            <x v="5"/>
          </reference>
          <reference field="12" count="1" selected="0">
            <x v="13"/>
          </reference>
          <reference field="13" count="1">
            <x v="20"/>
          </reference>
        </references>
      </pivotArea>
    </format>
    <format dxfId="352">
      <pivotArea dataOnly="0" labelOnly="1" outline="0" fieldPosition="0">
        <references count="9">
          <reference field="0" count="1" selected="0">
            <x v="5"/>
          </reference>
          <reference field="2" count="1" selected="0">
            <x v="19"/>
          </reference>
          <reference field="3" count="1" selected="0">
            <x v="1"/>
          </reference>
          <reference field="6" count="1" selected="0">
            <x v="0"/>
          </reference>
          <reference field="7" count="1" selected="0">
            <x v="4"/>
          </reference>
          <reference field="8" count="1" selected="0">
            <x v="4"/>
          </reference>
          <reference field="10" count="1" selected="0">
            <x v="16"/>
          </reference>
          <reference field="12" count="1" selected="0">
            <x v="25"/>
          </reference>
          <reference field="13" count="1">
            <x v="19"/>
          </reference>
        </references>
      </pivotArea>
    </format>
    <format dxfId="351">
      <pivotArea dataOnly="0" labelOnly="1" outline="0" fieldPosition="0">
        <references count="9">
          <reference field="0" count="1" selected="0">
            <x v="5"/>
          </reference>
          <reference field="2" count="1" selected="0">
            <x v="26"/>
          </reference>
          <reference field="3" count="1" selected="0">
            <x v="3"/>
          </reference>
          <reference field="6" count="1" selected="0">
            <x v="3"/>
          </reference>
          <reference field="7" count="1" selected="0">
            <x v="1"/>
          </reference>
          <reference field="8" count="1" selected="0">
            <x v="2"/>
          </reference>
          <reference field="10" count="1" selected="0">
            <x v="17"/>
          </reference>
          <reference field="12" count="1" selected="0">
            <x v="22"/>
          </reference>
          <reference field="13" count="1">
            <x v="17"/>
          </reference>
        </references>
      </pivotArea>
    </format>
    <format dxfId="350">
      <pivotArea dataOnly="0" labelOnly="1" outline="0" fieldPosition="0">
        <references count="9">
          <reference field="0" count="1" selected="0">
            <x v="6"/>
          </reference>
          <reference field="2" count="1" selected="0">
            <x v="6"/>
          </reference>
          <reference field="3" count="1" selected="0">
            <x v="2"/>
          </reference>
          <reference field="6" count="1" selected="0">
            <x v="1"/>
          </reference>
          <reference field="7" count="1" selected="0">
            <x v="0"/>
          </reference>
          <reference field="8" count="1" selected="0">
            <x v="4"/>
          </reference>
          <reference field="10" count="1" selected="0">
            <x v="9"/>
          </reference>
          <reference field="12" count="1" selected="0">
            <x v="20"/>
          </reference>
          <reference field="13" count="1">
            <x v="15"/>
          </reference>
        </references>
      </pivotArea>
    </format>
    <format dxfId="349">
      <pivotArea dataOnly="0" labelOnly="1" outline="0" fieldPosition="0">
        <references count="9">
          <reference field="0" count="1" selected="0">
            <x v="6"/>
          </reference>
          <reference field="2" count="1" selected="0">
            <x v="13"/>
          </reference>
          <reference field="3" count="1" selected="0">
            <x v="3"/>
          </reference>
          <reference field="6" count="1" selected="0">
            <x v="6"/>
          </reference>
          <reference field="7" count="1" selected="0">
            <x v="2"/>
          </reference>
          <reference field="8" count="1" selected="0">
            <x v="1"/>
          </reference>
          <reference field="10" count="1" selected="0">
            <x v="14"/>
          </reference>
          <reference field="12" count="1" selected="0">
            <x v="1"/>
          </reference>
          <reference field="13" count="1">
            <x v="20"/>
          </reference>
        </references>
      </pivotArea>
    </format>
    <format dxfId="348">
      <pivotArea dataOnly="0" labelOnly="1" outline="0" fieldPosition="0">
        <references count="9">
          <reference field="0" count="1" selected="0">
            <x v="6"/>
          </reference>
          <reference field="2" count="1" selected="0">
            <x v="20"/>
          </reference>
          <reference field="3" count="1" selected="0">
            <x v="0"/>
          </reference>
          <reference field="6" count="1" selected="0">
            <x v="5"/>
          </reference>
          <reference field="7" count="1" selected="0">
            <x v="2"/>
          </reference>
          <reference field="8" count="1" selected="0">
            <x v="0"/>
          </reference>
          <reference field="10" count="1" selected="0">
            <x v="0"/>
          </reference>
          <reference field="12" count="1" selected="0">
            <x v="8"/>
          </reference>
          <reference field="13" count="1">
            <x v="6"/>
          </reference>
        </references>
      </pivotArea>
    </format>
    <format dxfId="347">
      <pivotArea dataOnly="0" labelOnly="1" outline="0" fieldPosition="0">
        <references count="9">
          <reference field="0" count="1" selected="0">
            <x v="6"/>
          </reference>
          <reference field="2" count="1" selected="0">
            <x v="27"/>
          </reference>
          <reference field="3" count="1" selected="0">
            <x v="2"/>
          </reference>
          <reference field="6" count="1" selected="0">
            <x v="8"/>
          </reference>
          <reference field="7" count="1" selected="0">
            <x v="3"/>
          </reference>
          <reference field="8" count="1" selected="0">
            <x v="1"/>
          </reference>
          <reference field="10" count="1" selected="0">
            <x v="12"/>
          </reference>
          <reference field="12" count="1" selected="0">
            <x v="12"/>
          </reference>
          <reference field="13" count="1">
            <x v="20"/>
          </reference>
        </references>
      </pivotArea>
    </format>
    <format dxfId="346">
      <pivotArea type="all" dataOnly="0" outline="0" fieldPosition="0"/>
    </format>
    <format dxfId="345">
      <pivotArea type="all" dataOnly="0" outline="0" fieldPosition="0"/>
    </format>
    <format dxfId="344">
      <pivotArea field="0" type="button" dataOnly="0" labelOnly="1" outline="0" axis="axisRow" fieldPosition="0"/>
    </format>
    <format dxfId="343">
      <pivotArea field="2" type="button" dataOnly="0" labelOnly="1" outline="0" axis="axisRow" fieldPosition="1"/>
    </format>
    <format dxfId="342">
      <pivotArea field="3" type="button" dataOnly="0" labelOnly="1" outline="0" axis="axisRow" fieldPosition="2"/>
    </format>
    <format dxfId="341">
      <pivotArea field="5" type="button" dataOnly="0" labelOnly="1" outline="0" axis="axisRow" fieldPosition="3"/>
    </format>
    <format dxfId="340">
      <pivotArea field="6" type="button" dataOnly="0" labelOnly="1" outline="0" axis="axisRow" fieldPosition="4"/>
    </format>
    <format dxfId="339">
      <pivotArea field="7" type="button" dataOnly="0" labelOnly="1" outline="0" axis="axisRow" fieldPosition="5"/>
    </format>
    <format dxfId="338">
      <pivotArea field="8" type="button" dataOnly="0" labelOnly="1" outline="0" axis="axisRow" fieldPosition="6"/>
    </format>
    <format dxfId="337">
      <pivotArea field="10" type="button" dataOnly="0" labelOnly="1" outline="0" axis="axisRow" fieldPosition="7"/>
    </format>
    <format dxfId="336">
      <pivotArea field="12" type="button" dataOnly="0" labelOnly="1" outline="0" axis="axisRow" fieldPosition="9"/>
    </format>
    <format dxfId="335">
      <pivotArea field="13" type="button" dataOnly="0" labelOnly="1" outline="0" axis="axisRow" fieldPosition="10"/>
    </format>
    <format dxfId="334">
      <pivotArea dataOnly="0" labelOnly="1" outline="0" fieldPosition="0">
        <references count="1">
          <reference field="4294967294" count="3">
            <x v="0"/>
            <x v="1"/>
            <x v="2"/>
          </reference>
        </references>
      </pivotArea>
    </format>
    <format dxfId="333">
      <pivotArea field="0" type="button" dataOnly="0" labelOnly="1" outline="0" axis="axisRow" fieldPosition="0"/>
    </format>
    <format dxfId="332">
      <pivotArea field="2" type="button" dataOnly="0" labelOnly="1" outline="0" axis="axisRow" fieldPosition="1"/>
    </format>
    <format dxfId="331">
      <pivotArea field="3" type="button" dataOnly="0" labelOnly="1" outline="0" axis="axisRow" fieldPosition="2"/>
    </format>
    <format dxfId="330">
      <pivotArea field="5" type="button" dataOnly="0" labelOnly="1" outline="0" axis="axisRow" fieldPosition="3"/>
    </format>
    <format dxfId="329">
      <pivotArea field="6" type="button" dataOnly="0" labelOnly="1" outline="0" axis="axisRow" fieldPosition="4"/>
    </format>
    <format dxfId="328">
      <pivotArea field="7" type="button" dataOnly="0" labelOnly="1" outline="0" axis="axisRow" fieldPosition="5"/>
    </format>
    <format dxfId="327">
      <pivotArea field="8" type="button" dataOnly="0" labelOnly="1" outline="0" axis="axisRow" fieldPosition="6"/>
    </format>
    <format dxfId="326">
      <pivotArea field="10" type="button" dataOnly="0" labelOnly="1" outline="0" axis="axisRow" fieldPosition="7"/>
    </format>
    <format dxfId="325">
      <pivotArea field="12" type="button" dataOnly="0" labelOnly="1" outline="0" axis="axisRow" fieldPosition="9"/>
    </format>
    <format dxfId="324">
      <pivotArea field="13" type="button" dataOnly="0" labelOnly="1" outline="0" axis="axisRow" fieldPosition="10"/>
    </format>
    <format dxfId="323">
      <pivotArea dataOnly="0" labelOnly="1" outline="0" fieldPosition="0">
        <references count="1">
          <reference field="4294967294" count="3">
            <x v="0"/>
            <x v="1"/>
            <x v="2"/>
          </reference>
        </references>
      </pivotArea>
    </format>
    <format dxfId="322">
      <pivotArea field="11" type="button" dataOnly="0" labelOnly="1" outline="0" axis="axisRow" fieldPosition="8"/>
    </format>
    <format dxfId="321">
      <pivotArea field="11" type="button" dataOnly="0" labelOnly="1" outline="0" axis="axisRow" fieldPosition="8"/>
    </format>
    <format dxfId="320">
      <pivotArea field="11" type="button" dataOnly="0" labelOnly="1" outline="0" axis="axisRow" fieldPosition="8"/>
    </format>
    <format dxfId="319">
      <pivotArea dataOnly="0" labelOnly="1" outline="0" fieldPosition="0">
        <references count="8">
          <reference field="0" count="1" selected="0">
            <x v="0"/>
          </reference>
          <reference field="2" count="1" selected="0">
            <x v="7"/>
          </reference>
          <reference field="3" count="1" selected="0">
            <x v="3"/>
          </reference>
          <reference field="5" count="1" selected="0">
            <x v="3"/>
          </reference>
          <reference field="6" count="1" selected="0">
            <x v="8"/>
          </reference>
          <reference field="7" count="1" selected="0">
            <x v="3"/>
          </reference>
          <reference field="8" count="1" selected="0">
            <x v="2"/>
          </reference>
          <reference field="10" count="1">
            <x v="23"/>
          </reference>
        </references>
      </pivotArea>
    </format>
    <format dxfId="318">
      <pivotArea dataOnly="0" labelOnly="1" outline="0" fieldPosition="0">
        <references count="9">
          <reference field="0" count="1" selected="0">
            <x v="0"/>
          </reference>
          <reference field="2" count="1" selected="0">
            <x v="7"/>
          </reference>
          <reference field="3" count="1" selected="0">
            <x v="3"/>
          </reference>
          <reference field="5" count="1" selected="0">
            <x v="3"/>
          </reference>
          <reference field="6" count="1" selected="0">
            <x v="8"/>
          </reference>
          <reference field="7" count="1" selected="0">
            <x v="3"/>
          </reference>
          <reference field="8" count="1" selected="0">
            <x v="2"/>
          </reference>
          <reference field="10" count="1" selected="0">
            <x v="23"/>
          </reference>
          <reference field="11" count="1">
            <x v="3"/>
          </reference>
        </references>
      </pivotArea>
    </format>
    <format dxfId="317">
      <pivotArea dataOnly="0" labelOnly="1" outline="0" fieldPosition="0">
        <references count="9">
          <reference field="0" count="1" selected="0">
            <x v="0"/>
          </reference>
          <reference field="2" count="1" selected="0">
            <x v="14"/>
          </reference>
          <reference field="3" count="1" selected="0">
            <x v="0"/>
          </reference>
          <reference field="5" count="1" selected="0">
            <x v="3"/>
          </reference>
          <reference field="6" count="1" selected="0">
            <x v="5"/>
          </reference>
          <reference field="7" count="1" selected="0">
            <x v="3"/>
          </reference>
          <reference field="8" count="1" selected="0">
            <x v="4"/>
          </reference>
          <reference field="10" count="1" selected="0">
            <x v="24"/>
          </reference>
          <reference field="11" count="1">
            <x v="0"/>
          </reference>
        </references>
      </pivotArea>
    </format>
    <format dxfId="316">
      <pivotArea dataOnly="0" labelOnly="1" outline="0" fieldPosition="0">
        <references count="9">
          <reference field="0" count="1" selected="0">
            <x v="0"/>
          </reference>
          <reference field="2" count="1" selected="0">
            <x v="21"/>
          </reference>
          <reference field="3" count="1" selected="0">
            <x v="1"/>
          </reference>
          <reference field="5" count="1" selected="0">
            <x v="4"/>
          </reference>
          <reference field="6" count="1" selected="0">
            <x v="7"/>
          </reference>
          <reference field="7" count="1" selected="0">
            <x v="4"/>
          </reference>
          <reference field="8" count="1" selected="0">
            <x v="5"/>
          </reference>
          <reference field="10" count="1" selected="0">
            <x v="25"/>
          </reference>
          <reference field="11" count="1">
            <x v="26"/>
          </reference>
        </references>
      </pivotArea>
    </format>
    <format dxfId="315">
      <pivotArea dataOnly="0" labelOnly="1" outline="0" fieldPosition="0">
        <references count="9">
          <reference field="0" count="1" selected="0">
            <x v="1"/>
          </reference>
          <reference field="2" count="1" selected="0">
            <x v="1"/>
          </reference>
          <reference field="3" count="1" selected="0">
            <x v="3"/>
          </reference>
          <reference field="5" count="1" selected="0">
            <x v="1"/>
          </reference>
          <reference field="6" count="1" selected="0">
            <x v="3"/>
          </reference>
          <reference field="7" count="1" selected="0">
            <x v="1"/>
          </reference>
          <reference field="8" count="1" selected="0">
            <x v="4"/>
          </reference>
          <reference field="10" count="1" selected="0">
            <x v="26"/>
          </reference>
          <reference field="11" count="1">
            <x v="26"/>
          </reference>
        </references>
      </pivotArea>
    </format>
    <format dxfId="314">
      <pivotArea dataOnly="0" labelOnly="1" outline="0" fieldPosition="0">
        <references count="9">
          <reference field="0" count="1" selected="0">
            <x v="1"/>
          </reference>
          <reference field="2" count="1" selected="0">
            <x v="8"/>
          </reference>
          <reference field="3" count="1" selected="0">
            <x v="1"/>
          </reference>
          <reference field="5" count="1" selected="0">
            <x v="0"/>
          </reference>
          <reference field="6" count="1" selected="0">
            <x v="1"/>
          </reference>
          <reference field="7" count="1" selected="0">
            <x v="0"/>
          </reference>
          <reference field="8" count="1" selected="0">
            <x v="1"/>
          </reference>
          <reference field="10" count="1" selected="0">
            <x v="27"/>
          </reference>
          <reference field="11" count="1">
            <x v="6"/>
          </reference>
        </references>
      </pivotArea>
    </format>
    <format dxfId="313">
      <pivotArea dataOnly="0" labelOnly="1" outline="0" fieldPosition="0">
        <references count="9">
          <reference field="0" count="1" selected="0">
            <x v="1"/>
          </reference>
          <reference field="2" count="1" selected="0">
            <x v="22"/>
          </reference>
          <reference field="3" count="1" selected="0">
            <x v="2"/>
          </reference>
          <reference field="5" count="1" selected="0">
            <x v="2"/>
          </reference>
          <reference field="6" count="1" selected="0">
            <x v="2"/>
          </reference>
          <reference field="7" count="1" selected="0">
            <x v="2"/>
          </reference>
          <reference field="8" count="1" selected="0">
            <x v="2"/>
          </reference>
          <reference field="10" count="1" selected="0">
            <x v="22"/>
          </reference>
          <reference field="11" count="1">
            <x v="6"/>
          </reference>
        </references>
      </pivotArea>
    </format>
    <format dxfId="312">
      <pivotArea dataOnly="0" labelOnly="1" outline="0" fieldPosition="0">
        <references count="9">
          <reference field="0" count="1" selected="0">
            <x v="2"/>
          </reference>
          <reference field="2" count="1" selected="0">
            <x v="2"/>
          </reference>
          <reference field="3" count="1" selected="0">
            <x v="2"/>
          </reference>
          <reference field="5" count="1" selected="0">
            <x v="1"/>
          </reference>
          <reference field="6" count="1" selected="0">
            <x v="3"/>
          </reference>
          <reference field="7" count="1" selected="0">
            <x v="1"/>
          </reference>
          <reference field="8" count="1" selected="0">
            <x v="5"/>
          </reference>
          <reference field="10" count="1" selected="0">
            <x v="29"/>
          </reference>
          <reference field="11" count="1">
            <x v="27"/>
          </reference>
        </references>
      </pivotArea>
    </format>
    <format dxfId="311">
      <pivotArea dataOnly="0" labelOnly="1" outline="0" fieldPosition="0">
        <references count="9">
          <reference field="0" count="1" selected="0">
            <x v="2"/>
          </reference>
          <reference field="2" count="1" selected="0">
            <x v="9"/>
          </reference>
          <reference field="3" count="1" selected="0">
            <x v="3"/>
          </reference>
          <reference field="5" count="1" selected="0">
            <x v="2"/>
          </reference>
          <reference field="6" count="1" selected="0">
            <x v="4"/>
          </reference>
          <reference field="7" count="1" selected="0">
            <x v="2"/>
          </reference>
          <reference field="8" count="1" selected="0">
            <x v="1"/>
          </reference>
          <reference field="10" count="1" selected="0">
            <x v="30"/>
          </reference>
          <reference field="11" count="1">
            <x v="0"/>
          </reference>
        </references>
      </pivotArea>
    </format>
    <format dxfId="310">
      <pivotArea dataOnly="0" labelOnly="1" outline="0" fieldPosition="0">
        <references count="9">
          <reference field="0" count="1" selected="0">
            <x v="2"/>
          </reference>
          <reference field="2" count="1" selected="0">
            <x v="16"/>
          </reference>
          <reference field="3" count="1" selected="0">
            <x v="0"/>
          </reference>
          <reference field="5" count="1" selected="0">
            <x v="0"/>
          </reference>
          <reference field="6" count="1" selected="0">
            <x v="1"/>
          </reference>
          <reference field="7" count="1" selected="0">
            <x v="0"/>
          </reference>
          <reference field="8" count="1" selected="0">
            <x v="1"/>
          </reference>
          <reference field="10" count="1" selected="0">
            <x v="22"/>
          </reference>
          <reference field="11" count="1">
            <x v="3"/>
          </reference>
        </references>
      </pivotArea>
    </format>
    <format dxfId="309">
      <pivotArea dataOnly="0" labelOnly="1" outline="0" fieldPosition="0">
        <references count="9">
          <reference field="0" count="1" selected="0">
            <x v="2"/>
          </reference>
          <reference field="2" count="1" selected="0">
            <x v="23"/>
          </reference>
          <reference field="3" count="1" selected="0">
            <x v="1"/>
          </reference>
          <reference field="5" count="1" selected="0">
            <x v="0"/>
          </reference>
          <reference field="6" count="1" selected="0">
            <x v="1"/>
          </reference>
          <reference field="7" count="1" selected="0">
            <x v="0"/>
          </reference>
          <reference field="8" count="1" selected="0">
            <x v="2"/>
          </reference>
          <reference field="10" count="1" selected="0">
            <x v="31"/>
          </reference>
          <reference field="11" count="1">
            <x v="19"/>
          </reference>
        </references>
      </pivotArea>
    </format>
    <format dxfId="308">
      <pivotArea dataOnly="0" labelOnly="1" outline="0" fieldPosition="0">
        <references count="9">
          <reference field="0" count="1" selected="0">
            <x v="3"/>
          </reference>
          <reference field="2" count="1" selected="0">
            <x v="10"/>
          </reference>
          <reference field="3" count="1" selected="0">
            <x v="3"/>
          </reference>
          <reference field="5" count="1" selected="0">
            <x v="4"/>
          </reference>
          <reference field="6" count="1" selected="0">
            <x v="0"/>
          </reference>
          <reference field="7" count="1" selected="0">
            <x v="4"/>
          </reference>
          <reference field="8" count="1" selected="0">
            <x v="1"/>
          </reference>
          <reference field="10" count="1" selected="0">
            <x v="32"/>
          </reference>
          <reference field="11" count="1">
            <x v="2"/>
          </reference>
        </references>
      </pivotArea>
    </format>
    <format dxfId="307">
      <pivotArea dataOnly="0" labelOnly="1" outline="0" fieldPosition="0">
        <references count="9">
          <reference field="0" count="1" selected="0">
            <x v="3"/>
          </reference>
          <reference field="2" count="1" selected="0">
            <x v="17"/>
          </reference>
          <reference field="3" count="1" selected="0">
            <x v="3"/>
          </reference>
          <reference field="5" count="1" selected="0">
            <x v="3"/>
          </reference>
          <reference field="6" count="1" selected="0">
            <x v="8"/>
          </reference>
          <reference field="7" count="1" selected="0">
            <x v="3"/>
          </reference>
          <reference field="8" count="1" selected="0">
            <x v="3"/>
          </reference>
          <reference field="10" count="1" selected="0">
            <x v="23"/>
          </reference>
          <reference field="11" count="1">
            <x v="14"/>
          </reference>
        </references>
      </pivotArea>
    </format>
    <format dxfId="306">
      <pivotArea dataOnly="0" labelOnly="1" outline="0" fieldPosition="0">
        <references count="9">
          <reference field="0" count="1" selected="0">
            <x v="3"/>
          </reference>
          <reference field="2" count="1" selected="0">
            <x v="24"/>
          </reference>
          <reference field="3" count="1" selected="0">
            <x v="3"/>
          </reference>
          <reference field="5" count="1" selected="0">
            <x v="2"/>
          </reference>
          <reference field="6" count="1" selected="0">
            <x v="8"/>
          </reference>
          <reference field="7" count="1" selected="0">
            <x v="2"/>
          </reference>
          <reference field="8" count="1" selected="0">
            <x v="2"/>
          </reference>
          <reference field="10" count="1" selected="0">
            <x v="28"/>
          </reference>
          <reference field="11" count="1">
            <x v="20"/>
          </reference>
        </references>
      </pivotArea>
    </format>
    <format dxfId="305">
      <pivotArea dataOnly="0" labelOnly="1" outline="0" fieldPosition="0">
        <references count="9">
          <reference field="0" count="1" selected="0">
            <x v="4"/>
          </reference>
          <reference field="2" count="1" selected="0">
            <x v="4"/>
          </reference>
          <reference field="3" count="1" selected="0">
            <x v="3"/>
          </reference>
          <reference field="5" count="1" selected="0">
            <x v="2"/>
          </reference>
          <reference field="6" count="1" selected="0">
            <x v="2"/>
          </reference>
          <reference field="7" count="1" selected="0">
            <x v="2"/>
          </reference>
          <reference field="8" count="1" selected="0">
            <x v="2"/>
          </reference>
          <reference field="10" count="1" selected="0">
            <x v="33"/>
          </reference>
          <reference field="11" count="1">
            <x v="16"/>
          </reference>
        </references>
      </pivotArea>
    </format>
    <format dxfId="304">
      <pivotArea dataOnly="0" labelOnly="1" outline="0" fieldPosition="0">
        <references count="9">
          <reference field="0" count="1" selected="0">
            <x v="4"/>
          </reference>
          <reference field="2" count="1" selected="0">
            <x v="11"/>
          </reference>
          <reference field="3" count="1" selected="0">
            <x v="0"/>
          </reference>
          <reference field="5" count="1" selected="0">
            <x v="0"/>
          </reference>
          <reference field="6" count="1" selected="0">
            <x v="1"/>
          </reference>
          <reference field="7" count="1" selected="0">
            <x v="0"/>
          </reference>
          <reference field="8" count="1" selected="0">
            <x v="4"/>
          </reference>
          <reference field="10" count="1" selected="0">
            <x v="34"/>
          </reference>
          <reference field="11" count="1">
            <x v="12"/>
          </reference>
        </references>
      </pivotArea>
    </format>
    <format dxfId="303">
      <pivotArea dataOnly="0" labelOnly="1" outline="0" fieldPosition="0">
        <references count="9">
          <reference field="0" count="1" selected="0">
            <x v="4"/>
          </reference>
          <reference field="2" count="1" selected="0">
            <x v="18"/>
          </reference>
          <reference field="3" count="1" selected="0">
            <x v="3"/>
          </reference>
          <reference field="5" count="1" selected="0">
            <x v="3"/>
          </reference>
          <reference field="6" count="1" selected="0">
            <x v="8"/>
          </reference>
          <reference field="7" count="1" selected="0">
            <x v="3"/>
          </reference>
          <reference field="8" count="1" selected="0">
            <x v="5"/>
          </reference>
          <reference field="10" count="1" selected="0">
            <x v="35"/>
          </reference>
          <reference field="11" count="1">
            <x v="28"/>
          </reference>
        </references>
      </pivotArea>
    </format>
    <format dxfId="302">
      <pivotArea dataOnly="0" labelOnly="1" outline="0" fieldPosition="0">
        <references count="9">
          <reference field="0" count="1" selected="0">
            <x v="4"/>
          </reference>
          <reference field="2" count="1" selected="0">
            <x v="25"/>
          </reference>
          <reference field="3" count="1" selected="0">
            <x v="1"/>
          </reference>
          <reference field="5" count="1" selected="0">
            <x v="4"/>
          </reference>
          <reference field="6" count="1" selected="0">
            <x v="0"/>
          </reference>
          <reference field="7" count="1" selected="0">
            <x v="4"/>
          </reference>
          <reference field="8" count="1" selected="0">
            <x v="3"/>
          </reference>
          <reference field="10" count="1" selected="0">
            <x v="36"/>
          </reference>
          <reference field="11" count="1">
            <x v="15"/>
          </reference>
        </references>
      </pivotArea>
    </format>
    <format dxfId="301">
      <pivotArea dataOnly="0" labelOnly="1" outline="0" fieldPosition="0">
        <references count="9">
          <reference field="0" count="1" selected="0">
            <x v="5"/>
          </reference>
          <reference field="2" count="1" selected="0">
            <x v="5"/>
          </reference>
          <reference field="3" count="1" selected="0">
            <x v="2"/>
          </reference>
          <reference field="5" count="1" selected="0">
            <x v="3"/>
          </reference>
          <reference field="6" count="1" selected="0">
            <x v="5"/>
          </reference>
          <reference field="7" count="1" selected="0">
            <x v="3"/>
          </reference>
          <reference field="8" count="1" selected="0">
            <x v="5"/>
          </reference>
          <reference field="10" count="1" selected="0">
            <x v="37"/>
          </reference>
          <reference field="11" count="1">
            <x v="24"/>
          </reference>
        </references>
      </pivotArea>
    </format>
    <format dxfId="300">
      <pivotArea dataOnly="0" labelOnly="1" outline="0" fieldPosition="0">
        <references count="9">
          <reference field="0" count="1" selected="0">
            <x v="5"/>
          </reference>
          <reference field="2" count="1" selected="0">
            <x v="12"/>
          </reference>
          <reference field="3" count="1" selected="0">
            <x v="2"/>
          </reference>
          <reference field="5" count="1" selected="0">
            <x v="1"/>
          </reference>
          <reference field="6" count="1" selected="0">
            <x v="3"/>
          </reference>
          <reference field="7" count="1" selected="0">
            <x v="1"/>
          </reference>
          <reference field="8" count="1" selected="0">
            <x v="1"/>
          </reference>
          <reference field="10" count="1" selected="0">
            <x v="38"/>
          </reference>
          <reference field="11" count="1">
            <x v="18"/>
          </reference>
        </references>
      </pivotArea>
    </format>
    <format dxfId="299">
      <pivotArea dataOnly="0" labelOnly="1" outline="0" fieldPosition="0">
        <references count="9">
          <reference field="0" count="1" selected="0">
            <x v="5"/>
          </reference>
          <reference field="2" count="1" selected="0">
            <x v="26"/>
          </reference>
          <reference field="3" count="1" selected="0">
            <x v="3"/>
          </reference>
          <reference field="5" count="1" selected="0">
            <x v="1"/>
          </reference>
          <reference field="6" count="1" selected="0">
            <x v="3"/>
          </reference>
          <reference field="7" count="1" selected="0">
            <x v="1"/>
          </reference>
          <reference field="8" count="1" selected="0">
            <x v="2"/>
          </reference>
          <reference field="10" count="1" selected="0">
            <x v="32"/>
          </reference>
          <reference field="11" count="1">
            <x v="13"/>
          </reference>
        </references>
      </pivotArea>
    </format>
    <format dxfId="298">
      <pivotArea dataOnly="0" labelOnly="1" outline="0" fieldPosition="0">
        <references count="9">
          <reference field="0" count="1" selected="0">
            <x v="6"/>
          </reference>
          <reference field="2" count="1" selected="0">
            <x v="6"/>
          </reference>
          <reference field="3" count="1" selected="0">
            <x v="2"/>
          </reference>
          <reference field="5" count="1" selected="0">
            <x v="0"/>
          </reference>
          <reference field="6" count="1" selected="0">
            <x v="1"/>
          </reference>
          <reference field="7" count="1" selected="0">
            <x v="0"/>
          </reference>
          <reference field="8" count="1" selected="0">
            <x v="4"/>
          </reference>
          <reference field="10" count="1" selected="0">
            <x v="40"/>
          </reference>
          <reference field="11" count="1">
            <x v="8"/>
          </reference>
        </references>
      </pivotArea>
    </format>
    <format dxfId="297">
      <pivotArea dataOnly="0" labelOnly="1" outline="0" fieldPosition="0">
        <references count="9">
          <reference field="0" count="1" selected="0">
            <x v="6"/>
          </reference>
          <reference field="2" count="1" selected="0">
            <x v="13"/>
          </reference>
          <reference field="3" count="1" selected="0">
            <x v="3"/>
          </reference>
          <reference field="5" count="1" selected="0">
            <x v="2"/>
          </reference>
          <reference field="6" count="1" selected="0">
            <x v="6"/>
          </reference>
          <reference field="7" count="1" selected="0">
            <x v="2"/>
          </reference>
          <reference field="8" count="1" selected="0">
            <x v="1"/>
          </reference>
          <reference field="10" count="1" selected="0">
            <x v="28"/>
          </reference>
          <reference field="11" count="1">
            <x v="9"/>
          </reference>
        </references>
      </pivotArea>
    </format>
    <format dxfId="296">
      <pivotArea dataOnly="0" labelOnly="1" outline="0" fieldPosition="0">
        <references count="9">
          <reference field="0" count="1" selected="0">
            <x v="6"/>
          </reference>
          <reference field="2" count="1" selected="0">
            <x v="20"/>
          </reference>
          <reference field="3" count="1" selected="0">
            <x v="0"/>
          </reference>
          <reference field="5" count="1" selected="0">
            <x v="2"/>
          </reference>
          <reference field="6" count="1" selected="0">
            <x v="5"/>
          </reference>
          <reference field="7" count="1" selected="0">
            <x v="2"/>
          </reference>
          <reference field="8" count="1" selected="0">
            <x v="0"/>
          </reference>
          <reference field="10" count="1" selected="0">
            <x v="24"/>
          </reference>
          <reference field="11" count="1">
            <x v="23"/>
          </reference>
        </references>
      </pivotArea>
    </format>
    <format dxfId="295">
      <pivotArea dataOnly="0" labelOnly="1" outline="0" fieldPosition="0">
        <references count="9">
          <reference field="0" count="1" selected="0">
            <x v="6"/>
          </reference>
          <reference field="2" count="1" selected="0">
            <x v="27"/>
          </reference>
          <reference field="3" count="1" selected="0">
            <x v="2"/>
          </reference>
          <reference field="5" count="1" selected="0">
            <x v="3"/>
          </reference>
          <reference field="6" count="1" selected="0">
            <x v="8"/>
          </reference>
          <reference field="7" count="1" selected="0">
            <x v="3"/>
          </reference>
          <reference field="8" count="1" selected="0">
            <x v="1"/>
          </reference>
          <reference field="10" count="1" selected="0">
            <x v="41"/>
          </reference>
          <reference field="11" count="1">
            <x v="7"/>
          </reference>
        </references>
      </pivotArea>
    </format>
    <format dxfId="294">
      <pivotArea dataOnly="0" labelOnly="1" outline="0" fieldPosition="0">
        <references count="10">
          <reference field="0" count="1" selected="0">
            <x v="0"/>
          </reference>
          <reference field="2" count="1" selected="0">
            <x v="7"/>
          </reference>
          <reference field="3" count="1" selected="0">
            <x v="3"/>
          </reference>
          <reference field="5" count="1" selected="0">
            <x v="3"/>
          </reference>
          <reference field="6" count="1" selected="0">
            <x v="8"/>
          </reference>
          <reference field="7" count="1" selected="0">
            <x v="3"/>
          </reference>
          <reference field="8" count="1" selected="0">
            <x v="2"/>
          </reference>
          <reference field="10" count="1" selected="0">
            <x v="23"/>
          </reference>
          <reference field="11" count="1" selected="0">
            <x v="3"/>
          </reference>
          <reference field="12" count="1">
            <x v="71"/>
          </reference>
        </references>
      </pivotArea>
    </format>
    <format dxfId="293">
      <pivotArea dataOnly="0" labelOnly="1" outline="0" fieldPosition="0">
        <references count="10">
          <reference field="0" count="1" selected="0">
            <x v="0"/>
          </reference>
          <reference field="2" count="1" selected="0">
            <x v="14"/>
          </reference>
          <reference field="3" count="1" selected="0">
            <x v="0"/>
          </reference>
          <reference field="5" count="1" selected="0">
            <x v="3"/>
          </reference>
          <reference field="6" count="1" selected="0">
            <x v="5"/>
          </reference>
          <reference field="7" count="1" selected="0">
            <x v="3"/>
          </reference>
          <reference field="8" count="1" selected="0">
            <x v="4"/>
          </reference>
          <reference field="10" count="1" selected="0">
            <x v="24"/>
          </reference>
          <reference field="11" count="1" selected="0">
            <x v="0"/>
          </reference>
          <reference field="12" count="1">
            <x v="56"/>
          </reference>
        </references>
      </pivotArea>
    </format>
    <format dxfId="292">
      <pivotArea dataOnly="0" labelOnly="1" outline="0" fieldPosition="0">
        <references count="10">
          <reference field="0" count="1" selected="0">
            <x v="0"/>
          </reference>
          <reference field="2" count="1" selected="0">
            <x v="21"/>
          </reference>
          <reference field="3" count="1" selected="0">
            <x v="1"/>
          </reference>
          <reference field="5" count="1" selected="0">
            <x v="4"/>
          </reference>
          <reference field="6" count="1" selected="0">
            <x v="7"/>
          </reference>
          <reference field="7" count="1" selected="0">
            <x v="4"/>
          </reference>
          <reference field="8" count="1" selected="0">
            <x v="5"/>
          </reference>
          <reference field="10" count="1" selected="0">
            <x v="25"/>
          </reference>
          <reference field="11" count="1" selected="0">
            <x v="26"/>
          </reference>
          <reference field="12" count="1">
            <x v="57"/>
          </reference>
        </references>
      </pivotArea>
    </format>
    <format dxfId="291">
      <pivotArea dataOnly="0" labelOnly="1" outline="0" fieldPosition="0">
        <references count="10">
          <reference field="0" count="1" selected="0">
            <x v="1"/>
          </reference>
          <reference field="2" count="1" selected="0">
            <x v="1"/>
          </reference>
          <reference field="3" count="1" selected="0">
            <x v="3"/>
          </reference>
          <reference field="5" count="1" selected="0">
            <x v="1"/>
          </reference>
          <reference field="6" count="1" selected="0">
            <x v="3"/>
          </reference>
          <reference field="7" count="1" selected="0">
            <x v="1"/>
          </reference>
          <reference field="8" count="1" selected="0">
            <x v="4"/>
          </reference>
          <reference field="10" count="1" selected="0">
            <x v="26"/>
          </reference>
          <reference field="11" count="1" selected="0">
            <x v="26"/>
          </reference>
          <reference field="12" count="1">
            <x v="3"/>
          </reference>
        </references>
      </pivotArea>
    </format>
    <format dxfId="290">
      <pivotArea dataOnly="0" labelOnly="1" outline="0" fieldPosition="0">
        <references count="10">
          <reference field="0" count="1" selected="0">
            <x v="1"/>
          </reference>
          <reference field="2" count="1" selected="0">
            <x v="8"/>
          </reference>
          <reference field="3" count="1" selected="0">
            <x v="1"/>
          </reference>
          <reference field="5" count="1" selected="0">
            <x v="0"/>
          </reference>
          <reference field="6" count="1" selected="0">
            <x v="1"/>
          </reference>
          <reference field="7" count="1" selected="0">
            <x v="0"/>
          </reference>
          <reference field="8" count="1" selected="0">
            <x v="1"/>
          </reference>
          <reference field="10" count="1" selected="0">
            <x v="27"/>
          </reference>
          <reference field="11" count="1" selected="0">
            <x v="6"/>
          </reference>
          <reference field="12" count="1">
            <x v="58"/>
          </reference>
        </references>
      </pivotArea>
    </format>
    <format dxfId="289">
      <pivotArea dataOnly="0" labelOnly="1" outline="0" fieldPosition="0">
        <references count="10">
          <reference field="0" count="1" selected="0">
            <x v="1"/>
          </reference>
          <reference field="2" count="1" selected="0">
            <x v="22"/>
          </reference>
          <reference field="3" count="1" selected="0">
            <x v="2"/>
          </reference>
          <reference field="5" count="1" selected="0">
            <x v="2"/>
          </reference>
          <reference field="6" count="1" selected="0">
            <x v="2"/>
          </reference>
          <reference field="7" count="1" selected="0">
            <x v="2"/>
          </reference>
          <reference field="8" count="1" selected="0">
            <x v="2"/>
          </reference>
          <reference field="10" count="1" selected="0">
            <x v="22"/>
          </reference>
          <reference field="11" count="1" selected="0">
            <x v="6"/>
          </reference>
          <reference field="12" count="1">
            <x v="59"/>
          </reference>
        </references>
      </pivotArea>
    </format>
    <format dxfId="288">
      <pivotArea dataOnly="0" labelOnly="1" outline="0" fieldPosition="0">
        <references count="10">
          <reference field="0" count="1" selected="0">
            <x v="2"/>
          </reference>
          <reference field="2" count="1" selected="0">
            <x v="2"/>
          </reference>
          <reference field="3" count="1" selected="0">
            <x v="2"/>
          </reference>
          <reference field="5" count="1" selected="0">
            <x v="1"/>
          </reference>
          <reference field="6" count="1" selected="0">
            <x v="3"/>
          </reference>
          <reference field="7" count="1" selected="0">
            <x v="1"/>
          </reference>
          <reference field="8" count="1" selected="0">
            <x v="5"/>
          </reference>
          <reference field="10" count="1" selected="0">
            <x v="29"/>
          </reference>
          <reference field="11" count="1" selected="0">
            <x v="27"/>
          </reference>
          <reference field="12" count="1">
            <x v="0"/>
          </reference>
        </references>
      </pivotArea>
    </format>
    <format dxfId="287">
      <pivotArea dataOnly="0" labelOnly="1" outline="0" fieldPosition="0">
        <references count="10">
          <reference field="0" count="1" selected="0">
            <x v="2"/>
          </reference>
          <reference field="2" count="1" selected="0">
            <x v="9"/>
          </reference>
          <reference field="3" count="1" selected="0">
            <x v="3"/>
          </reference>
          <reference field="5" count="1" selected="0">
            <x v="2"/>
          </reference>
          <reference field="6" count="1" selected="0">
            <x v="4"/>
          </reference>
          <reference field="7" count="1" selected="0">
            <x v="2"/>
          </reference>
          <reference field="8" count="1" selected="0">
            <x v="1"/>
          </reference>
          <reference field="10" count="1" selected="0">
            <x v="30"/>
          </reference>
          <reference field="11" count="1" selected="0">
            <x v="0"/>
          </reference>
          <reference field="12" count="1">
            <x v="5"/>
          </reference>
        </references>
      </pivotArea>
    </format>
    <format dxfId="286">
      <pivotArea dataOnly="0" labelOnly="1" outline="0" fieldPosition="0">
        <references count="10">
          <reference field="0" count="1" selected="0">
            <x v="2"/>
          </reference>
          <reference field="2" count="1" selected="0">
            <x v="16"/>
          </reference>
          <reference field="3" count="1" selected="0">
            <x v="0"/>
          </reference>
          <reference field="5" count="1" selected="0">
            <x v="0"/>
          </reference>
          <reference field="6" count="1" selected="0">
            <x v="1"/>
          </reference>
          <reference field="7" count="1" selected="0">
            <x v="0"/>
          </reference>
          <reference field="8" count="1" selected="0">
            <x v="1"/>
          </reference>
          <reference field="10" count="1" selected="0">
            <x v="22"/>
          </reference>
          <reference field="11" count="1" selected="0">
            <x v="3"/>
          </reference>
          <reference field="12" count="1">
            <x v="15"/>
          </reference>
        </references>
      </pivotArea>
    </format>
    <format dxfId="285">
      <pivotArea dataOnly="0" labelOnly="1" outline="0" fieldPosition="0">
        <references count="10">
          <reference field="0" count="1" selected="0">
            <x v="2"/>
          </reference>
          <reference field="2" count="1" selected="0">
            <x v="23"/>
          </reference>
          <reference field="3" count="1" selected="0">
            <x v="1"/>
          </reference>
          <reference field="5" count="1" selected="0">
            <x v="0"/>
          </reference>
          <reference field="6" count="1" selected="0">
            <x v="1"/>
          </reference>
          <reference field="7" count="1" selected="0">
            <x v="0"/>
          </reference>
          <reference field="8" count="1" selected="0">
            <x v="2"/>
          </reference>
          <reference field="10" count="1" selected="0">
            <x v="31"/>
          </reference>
          <reference field="11" count="1" selected="0">
            <x v="19"/>
          </reference>
          <reference field="12" count="1">
            <x v="60"/>
          </reference>
        </references>
      </pivotArea>
    </format>
    <format dxfId="284">
      <pivotArea dataOnly="0" labelOnly="1" outline="0" fieldPosition="0">
        <references count="10">
          <reference field="0" count="1" selected="0">
            <x v="3"/>
          </reference>
          <reference field="2" count="1" selected="0">
            <x v="10"/>
          </reference>
          <reference field="3" count="1" selected="0">
            <x v="3"/>
          </reference>
          <reference field="5" count="1" selected="0">
            <x v="4"/>
          </reference>
          <reference field="6" count="1" selected="0">
            <x v="0"/>
          </reference>
          <reference field="7" count="1" selected="0">
            <x v="4"/>
          </reference>
          <reference field="8" count="1" selected="0">
            <x v="1"/>
          </reference>
          <reference field="10" count="1" selected="0">
            <x v="32"/>
          </reference>
          <reference field="11" count="1" selected="0">
            <x v="2"/>
          </reference>
          <reference field="12" count="1">
            <x v="61"/>
          </reference>
        </references>
      </pivotArea>
    </format>
    <format dxfId="283">
      <pivotArea dataOnly="0" labelOnly="1" outline="0" fieldPosition="0">
        <references count="10">
          <reference field="0" count="1" selected="0">
            <x v="3"/>
          </reference>
          <reference field="2" count="1" selected="0">
            <x v="17"/>
          </reference>
          <reference field="3" count="1" selected="0">
            <x v="3"/>
          </reference>
          <reference field="5" count="1" selected="0">
            <x v="3"/>
          </reference>
          <reference field="6" count="1" selected="0">
            <x v="8"/>
          </reference>
          <reference field="7" count="1" selected="0">
            <x v="3"/>
          </reference>
          <reference field="8" count="1" selected="0">
            <x v="3"/>
          </reference>
          <reference field="10" count="1" selected="0">
            <x v="23"/>
          </reference>
          <reference field="11" count="1" selected="0">
            <x v="14"/>
          </reference>
          <reference field="12" count="1">
            <x v="73"/>
          </reference>
        </references>
      </pivotArea>
    </format>
    <format dxfId="282">
      <pivotArea dataOnly="0" labelOnly="1" outline="0" fieldPosition="0">
        <references count="10">
          <reference field="0" count="1" selected="0">
            <x v="3"/>
          </reference>
          <reference field="2" count="1" selected="0">
            <x v="24"/>
          </reference>
          <reference field="3" count="1" selected="0">
            <x v="3"/>
          </reference>
          <reference field="5" count="1" selected="0">
            <x v="2"/>
          </reference>
          <reference field="6" count="1" selected="0">
            <x v="8"/>
          </reference>
          <reference field="7" count="1" selected="0">
            <x v="2"/>
          </reference>
          <reference field="8" count="1" selected="0">
            <x v="2"/>
          </reference>
          <reference field="10" count="1" selected="0">
            <x v="28"/>
          </reference>
          <reference field="11" count="1" selected="0">
            <x v="20"/>
          </reference>
          <reference field="12" count="1">
            <x v="74"/>
          </reference>
        </references>
      </pivotArea>
    </format>
    <format dxfId="281">
      <pivotArea dataOnly="0" labelOnly="1" outline="0" fieldPosition="0">
        <references count="10">
          <reference field="0" count="1" selected="0">
            <x v="4"/>
          </reference>
          <reference field="2" count="1" selected="0">
            <x v="4"/>
          </reference>
          <reference field="3" count="1" selected="0">
            <x v="3"/>
          </reference>
          <reference field="5" count="1" selected="0">
            <x v="2"/>
          </reference>
          <reference field="6" count="1" selected="0">
            <x v="2"/>
          </reference>
          <reference field="7" count="1" selected="0">
            <x v="2"/>
          </reference>
          <reference field="8" count="1" selected="0">
            <x v="2"/>
          </reference>
          <reference field="10" count="1" selected="0">
            <x v="33"/>
          </reference>
          <reference field="11" count="1" selected="0">
            <x v="16"/>
          </reference>
          <reference field="12" count="1">
            <x v="75"/>
          </reference>
        </references>
      </pivotArea>
    </format>
    <format dxfId="280">
      <pivotArea dataOnly="0" labelOnly="1" outline="0" fieldPosition="0">
        <references count="10">
          <reference field="0" count="1" selected="0">
            <x v="4"/>
          </reference>
          <reference field="2" count="1" selected="0">
            <x v="11"/>
          </reference>
          <reference field="3" count="1" selected="0">
            <x v="0"/>
          </reference>
          <reference field="5" count="1" selected="0">
            <x v="0"/>
          </reference>
          <reference field="6" count="1" selected="0">
            <x v="1"/>
          </reference>
          <reference field="7" count="1" selected="0">
            <x v="0"/>
          </reference>
          <reference field="8" count="1" selected="0">
            <x v="4"/>
          </reference>
          <reference field="10" count="1" selected="0">
            <x v="34"/>
          </reference>
          <reference field="11" count="1" selected="0">
            <x v="12"/>
          </reference>
          <reference field="12" count="1">
            <x v="64"/>
          </reference>
        </references>
      </pivotArea>
    </format>
    <format dxfId="279">
      <pivotArea dataOnly="0" labelOnly="1" outline="0" fieldPosition="0">
        <references count="10">
          <reference field="0" count="1" selected="0">
            <x v="4"/>
          </reference>
          <reference field="2" count="1" selected="0">
            <x v="18"/>
          </reference>
          <reference field="3" count="1" selected="0">
            <x v="3"/>
          </reference>
          <reference field="5" count="1" selected="0">
            <x v="3"/>
          </reference>
          <reference field="6" count="1" selected="0">
            <x v="8"/>
          </reference>
          <reference field="7" count="1" selected="0">
            <x v="3"/>
          </reference>
          <reference field="8" count="1" selected="0">
            <x v="5"/>
          </reference>
          <reference field="10" count="1" selected="0">
            <x v="35"/>
          </reference>
          <reference field="11" count="1" selected="0">
            <x v="28"/>
          </reference>
          <reference field="12" count="1">
            <x v="7"/>
          </reference>
        </references>
      </pivotArea>
    </format>
    <format dxfId="278">
      <pivotArea dataOnly="0" labelOnly="1" outline="0" fieldPosition="0">
        <references count="10">
          <reference field="0" count="1" selected="0">
            <x v="4"/>
          </reference>
          <reference field="2" count="1" selected="0">
            <x v="25"/>
          </reference>
          <reference field="3" count="1" selected="0">
            <x v="1"/>
          </reference>
          <reference field="5" count="1" selected="0">
            <x v="4"/>
          </reference>
          <reference field="6" count="1" selected="0">
            <x v="0"/>
          </reference>
          <reference field="7" count="1" selected="0">
            <x v="4"/>
          </reference>
          <reference field="8" count="1" selected="0">
            <x v="3"/>
          </reference>
          <reference field="10" count="1" selected="0">
            <x v="36"/>
          </reference>
          <reference field="11" count="1" selected="0">
            <x v="15"/>
          </reference>
          <reference field="12" count="1">
            <x v="65"/>
          </reference>
        </references>
      </pivotArea>
    </format>
    <format dxfId="277">
      <pivotArea dataOnly="0" labelOnly="1" outline="0" fieldPosition="0">
        <references count="10">
          <reference field="0" count="1" selected="0">
            <x v="5"/>
          </reference>
          <reference field="2" count="1" selected="0">
            <x v="5"/>
          </reference>
          <reference field="3" count="1" selected="0">
            <x v="2"/>
          </reference>
          <reference field="5" count="1" selected="0">
            <x v="3"/>
          </reference>
          <reference field="6" count="1" selected="0">
            <x v="5"/>
          </reference>
          <reference field="7" count="1" selected="0">
            <x v="3"/>
          </reference>
          <reference field="8" count="1" selected="0">
            <x v="5"/>
          </reference>
          <reference field="10" count="1" selected="0">
            <x v="37"/>
          </reference>
          <reference field="11" count="1" selected="0">
            <x v="24"/>
          </reference>
          <reference field="12" count="1">
            <x v="35"/>
          </reference>
        </references>
      </pivotArea>
    </format>
    <format dxfId="276">
      <pivotArea dataOnly="0" labelOnly="1" outline="0" fieldPosition="0">
        <references count="10">
          <reference field="0" count="1" selected="0">
            <x v="5"/>
          </reference>
          <reference field="2" count="1" selected="0">
            <x v="12"/>
          </reference>
          <reference field="3" count="1" selected="0">
            <x v="2"/>
          </reference>
          <reference field="5" count="1" selected="0">
            <x v="1"/>
          </reference>
          <reference field="6" count="1" selected="0">
            <x v="3"/>
          </reference>
          <reference field="7" count="1" selected="0">
            <x v="1"/>
          </reference>
          <reference field="8" count="1" selected="0">
            <x v="1"/>
          </reference>
          <reference field="10" count="1" selected="0">
            <x v="38"/>
          </reference>
          <reference field="11" count="1" selected="0">
            <x v="18"/>
          </reference>
          <reference field="12" count="1">
            <x v="66"/>
          </reference>
        </references>
      </pivotArea>
    </format>
    <format dxfId="275">
      <pivotArea dataOnly="0" labelOnly="1" outline="0" fieldPosition="0">
        <references count="10">
          <reference field="0" count="1" selected="0">
            <x v="5"/>
          </reference>
          <reference field="2" count="1" selected="0">
            <x v="26"/>
          </reference>
          <reference field="3" count="1" selected="0">
            <x v="3"/>
          </reference>
          <reference field="5" count="1" selected="0">
            <x v="1"/>
          </reference>
          <reference field="6" count="1" selected="0">
            <x v="3"/>
          </reference>
          <reference field="7" count="1" selected="0">
            <x v="1"/>
          </reference>
          <reference field="8" count="1" selected="0">
            <x v="2"/>
          </reference>
          <reference field="10" count="1" selected="0">
            <x v="32"/>
          </reference>
          <reference field="11" count="1" selected="0">
            <x v="13"/>
          </reference>
          <reference field="12" count="1">
            <x v="64"/>
          </reference>
        </references>
      </pivotArea>
    </format>
    <format dxfId="274">
      <pivotArea dataOnly="0" labelOnly="1" outline="0" fieldPosition="0">
        <references count="10">
          <reference field="0" count="1" selected="0">
            <x v="6"/>
          </reference>
          <reference field="2" count="1" selected="0">
            <x v="6"/>
          </reference>
          <reference field="3" count="1" selected="0">
            <x v="2"/>
          </reference>
          <reference field="5" count="1" selected="0">
            <x v="0"/>
          </reference>
          <reference field="6" count="1" selected="0">
            <x v="1"/>
          </reference>
          <reference field="7" count="1" selected="0">
            <x v="0"/>
          </reference>
          <reference field="8" count="1" selected="0">
            <x v="4"/>
          </reference>
          <reference field="10" count="1" selected="0">
            <x v="40"/>
          </reference>
          <reference field="11" count="1" selected="0">
            <x v="8"/>
          </reference>
          <reference field="12" count="1">
            <x v="67"/>
          </reference>
        </references>
      </pivotArea>
    </format>
    <format dxfId="273">
      <pivotArea dataOnly="0" labelOnly="1" outline="0" fieldPosition="0">
        <references count="10">
          <reference field="0" count="1" selected="0">
            <x v="6"/>
          </reference>
          <reference field="2" count="1" selected="0">
            <x v="13"/>
          </reference>
          <reference field="3" count="1" selected="0">
            <x v="3"/>
          </reference>
          <reference field="5" count="1" selected="0">
            <x v="2"/>
          </reference>
          <reference field="6" count="1" selected="0">
            <x v="6"/>
          </reference>
          <reference field="7" count="1" selected="0">
            <x v="2"/>
          </reference>
          <reference field="8" count="1" selected="0">
            <x v="1"/>
          </reference>
          <reference field="10" count="1" selected="0">
            <x v="28"/>
          </reference>
          <reference field="11" count="1" selected="0">
            <x v="9"/>
          </reference>
          <reference field="12" count="1">
            <x v="76"/>
          </reference>
        </references>
      </pivotArea>
    </format>
    <format dxfId="272">
      <pivotArea dataOnly="0" labelOnly="1" outline="0" fieldPosition="0">
        <references count="10">
          <reference field="0" count="1" selected="0">
            <x v="6"/>
          </reference>
          <reference field="2" count="1" selected="0">
            <x v="20"/>
          </reference>
          <reference field="3" count="1" selected="0">
            <x v="0"/>
          </reference>
          <reference field="5" count="1" selected="0">
            <x v="2"/>
          </reference>
          <reference field="6" count="1" selected="0">
            <x v="5"/>
          </reference>
          <reference field="7" count="1" selected="0">
            <x v="2"/>
          </reference>
          <reference field="8" count="1" selected="0">
            <x v="0"/>
          </reference>
          <reference field="10" count="1" selected="0">
            <x v="24"/>
          </reference>
          <reference field="11" count="1" selected="0">
            <x v="23"/>
          </reference>
          <reference field="12" count="1">
            <x v="26"/>
          </reference>
        </references>
      </pivotArea>
    </format>
    <format dxfId="271">
      <pivotArea dataOnly="0" labelOnly="1" outline="0" fieldPosition="0">
        <references count="10">
          <reference field="0" count="1" selected="0">
            <x v="6"/>
          </reference>
          <reference field="2" count="1" selected="0">
            <x v="27"/>
          </reference>
          <reference field="3" count="1" selected="0">
            <x v="2"/>
          </reference>
          <reference field="5" count="1" selected="0">
            <x v="3"/>
          </reference>
          <reference field="6" count="1" selected="0">
            <x v="8"/>
          </reference>
          <reference field="7" count="1" selected="0">
            <x v="3"/>
          </reference>
          <reference field="8" count="1" selected="0">
            <x v="1"/>
          </reference>
          <reference field="10" count="1" selected="0">
            <x v="41"/>
          </reference>
          <reference field="11" count="1" selected="0">
            <x v="7"/>
          </reference>
          <reference field="12" count="1">
            <x v="77"/>
          </reference>
        </references>
      </pivotArea>
    </format>
    <format dxfId="270">
      <pivotArea dataOnly="0" labelOnly="1" outline="0" fieldPosition="0">
        <references count="11">
          <reference field="0" count="1" selected="0">
            <x v="0"/>
          </reference>
          <reference field="2" count="1" selected="0">
            <x v="0"/>
          </reference>
          <reference field="3" count="1" selected="0">
            <x v="2"/>
          </reference>
          <reference field="5" count="1" selected="0">
            <x v="2"/>
          </reference>
          <reference field="6" count="1" selected="0">
            <x v="4"/>
          </reference>
          <reference field="7" count="1" selected="0">
            <x v="2"/>
          </reference>
          <reference field="8" count="1" selected="0">
            <x v="3"/>
          </reference>
          <reference field="10" count="1" selected="0">
            <x v="22"/>
          </reference>
          <reference field="11" count="1" selected="0">
            <x v="29"/>
          </reference>
          <reference field="12" count="1" selected="0">
            <x v="70"/>
          </reference>
          <reference field="13" count="1">
            <x v="40"/>
          </reference>
        </references>
      </pivotArea>
    </format>
    <format dxfId="269">
      <pivotArea dataOnly="0" labelOnly="1" outline="0" fieldPosition="0">
        <references count="11">
          <reference field="0" count="1" selected="0">
            <x v="0"/>
          </reference>
          <reference field="2" count="1" selected="0">
            <x v="7"/>
          </reference>
          <reference field="3" count="1" selected="0">
            <x v="3"/>
          </reference>
          <reference field="5" count="1" selected="0">
            <x v="3"/>
          </reference>
          <reference field="6" count="1" selected="0">
            <x v="8"/>
          </reference>
          <reference field="7" count="1" selected="0">
            <x v="3"/>
          </reference>
          <reference field="8" count="1" selected="0">
            <x v="2"/>
          </reference>
          <reference field="10" count="1" selected="0">
            <x v="23"/>
          </reference>
          <reference field="11" count="1" selected="0">
            <x v="3"/>
          </reference>
          <reference field="12" count="1" selected="0">
            <x v="71"/>
          </reference>
          <reference field="13" count="1">
            <x v="52"/>
          </reference>
        </references>
      </pivotArea>
    </format>
    <format dxfId="268">
      <pivotArea dataOnly="0" labelOnly="1" outline="0" fieldPosition="0">
        <references count="11">
          <reference field="0" count="1" selected="0">
            <x v="0"/>
          </reference>
          <reference field="2" count="1" selected="0">
            <x v="14"/>
          </reference>
          <reference field="3" count="1" selected="0">
            <x v="0"/>
          </reference>
          <reference field="5" count="1" selected="0">
            <x v="3"/>
          </reference>
          <reference field="6" count="1" selected="0">
            <x v="5"/>
          </reference>
          <reference field="7" count="1" selected="0">
            <x v="3"/>
          </reference>
          <reference field="8" count="1" selected="0">
            <x v="4"/>
          </reference>
          <reference field="10" count="1" selected="0">
            <x v="24"/>
          </reference>
          <reference field="11" count="1" selected="0">
            <x v="0"/>
          </reference>
          <reference field="12" count="1" selected="0">
            <x v="56"/>
          </reference>
          <reference field="13" count="1">
            <x v="42"/>
          </reference>
        </references>
      </pivotArea>
    </format>
    <format dxfId="267">
      <pivotArea dataOnly="0" labelOnly="1" outline="0" fieldPosition="0">
        <references count="11">
          <reference field="0" count="1" selected="0">
            <x v="0"/>
          </reference>
          <reference field="2" count="1" selected="0">
            <x v="21"/>
          </reference>
          <reference field="3" count="1" selected="0">
            <x v="1"/>
          </reference>
          <reference field="5" count="1" selected="0">
            <x v="4"/>
          </reference>
          <reference field="6" count="1" selected="0">
            <x v="7"/>
          </reference>
          <reference field="7" count="1" selected="0">
            <x v="4"/>
          </reference>
          <reference field="8" count="1" selected="0">
            <x v="5"/>
          </reference>
          <reference field="10" count="1" selected="0">
            <x v="25"/>
          </reference>
          <reference field="11" count="1" selected="0">
            <x v="26"/>
          </reference>
          <reference field="12" count="1" selected="0">
            <x v="57"/>
          </reference>
          <reference field="13" count="1">
            <x v="5"/>
          </reference>
        </references>
      </pivotArea>
    </format>
    <format dxfId="266">
      <pivotArea dataOnly="0" labelOnly="1" outline="0" fieldPosition="0">
        <references count="11">
          <reference field="0" count="1" selected="0">
            <x v="1"/>
          </reference>
          <reference field="2" count="1" selected="0">
            <x v="1"/>
          </reference>
          <reference field="3" count="1" selected="0">
            <x v="3"/>
          </reference>
          <reference field="5" count="1" selected="0">
            <x v="1"/>
          </reference>
          <reference field="6" count="1" selected="0">
            <x v="3"/>
          </reference>
          <reference field="7" count="1" selected="0">
            <x v="1"/>
          </reference>
          <reference field="8" count="1" selected="0">
            <x v="4"/>
          </reference>
          <reference field="10" count="1" selected="0">
            <x v="26"/>
          </reference>
          <reference field="11" count="1" selected="0">
            <x v="26"/>
          </reference>
          <reference field="12" count="1" selected="0">
            <x v="3"/>
          </reference>
          <reference field="13" count="1">
            <x v="53"/>
          </reference>
        </references>
      </pivotArea>
    </format>
    <format dxfId="265">
      <pivotArea dataOnly="0" labelOnly="1" outline="0" fieldPosition="0">
        <references count="11">
          <reference field="0" count="1" selected="0">
            <x v="1"/>
          </reference>
          <reference field="2" count="1" selected="0">
            <x v="8"/>
          </reference>
          <reference field="3" count="1" selected="0">
            <x v="1"/>
          </reference>
          <reference field="5" count="1" selected="0">
            <x v="0"/>
          </reference>
          <reference field="6" count="1" selected="0">
            <x v="1"/>
          </reference>
          <reference field="7" count="1" selected="0">
            <x v="0"/>
          </reference>
          <reference field="8" count="1" selected="0">
            <x v="1"/>
          </reference>
          <reference field="10" count="1" selected="0">
            <x v="27"/>
          </reference>
          <reference field="11" count="1" selected="0">
            <x v="6"/>
          </reference>
          <reference field="12" count="1" selected="0">
            <x v="58"/>
          </reference>
          <reference field="13" count="1">
            <x v="20"/>
          </reference>
        </references>
      </pivotArea>
    </format>
    <format dxfId="264">
      <pivotArea dataOnly="0" labelOnly="1" outline="0" fieldPosition="0">
        <references count="11">
          <reference field="0" count="1" selected="0">
            <x v="1"/>
          </reference>
          <reference field="2" count="1" selected="0">
            <x v="15"/>
          </reference>
          <reference field="3" count="1" selected="0">
            <x v="3"/>
          </reference>
          <reference field="5" count="1" selected="0">
            <x v="2"/>
          </reference>
          <reference field="6" count="1" selected="0">
            <x v="2"/>
          </reference>
          <reference field="7" count="1" selected="0">
            <x v="2"/>
          </reference>
          <reference field="8" count="1" selected="0">
            <x v="5"/>
          </reference>
          <reference field="10" count="1" selected="0">
            <x v="28"/>
          </reference>
          <reference field="11" count="1" selected="0">
            <x v="24"/>
          </reference>
          <reference field="12" count="1" selected="0">
            <x v="72"/>
          </reference>
          <reference field="13" count="1">
            <x v="4"/>
          </reference>
        </references>
      </pivotArea>
    </format>
    <format dxfId="263">
      <pivotArea dataOnly="0" labelOnly="1" outline="0" fieldPosition="0">
        <references count="11">
          <reference field="0" count="1" selected="0">
            <x v="1"/>
          </reference>
          <reference field="2" count="1" selected="0">
            <x v="22"/>
          </reference>
          <reference field="3" count="1" selected="0">
            <x v="2"/>
          </reference>
          <reference field="5" count="1" selected="0">
            <x v="2"/>
          </reference>
          <reference field="6" count="1" selected="0">
            <x v="2"/>
          </reference>
          <reference field="7" count="1" selected="0">
            <x v="2"/>
          </reference>
          <reference field="8" count="1" selected="0">
            <x v="2"/>
          </reference>
          <reference field="10" count="1" selected="0">
            <x v="22"/>
          </reference>
          <reference field="11" count="1" selected="0">
            <x v="6"/>
          </reference>
          <reference field="12" count="1" selected="0">
            <x v="59"/>
          </reference>
          <reference field="13" count="1">
            <x v="44"/>
          </reference>
        </references>
      </pivotArea>
    </format>
    <format dxfId="262">
      <pivotArea dataOnly="0" labelOnly="1" outline="0" fieldPosition="0">
        <references count="11">
          <reference field="0" count="1" selected="0">
            <x v="2"/>
          </reference>
          <reference field="2" count="1" selected="0">
            <x v="2"/>
          </reference>
          <reference field="3" count="1" selected="0">
            <x v="2"/>
          </reference>
          <reference field="5" count="1" selected="0">
            <x v="1"/>
          </reference>
          <reference field="6" count="1" selected="0">
            <x v="3"/>
          </reference>
          <reference field="7" count="1" selected="0">
            <x v="1"/>
          </reference>
          <reference field="8" count="1" selected="0">
            <x v="5"/>
          </reference>
          <reference field="10" count="1" selected="0">
            <x v="29"/>
          </reference>
          <reference field="11" count="1" selected="0">
            <x v="27"/>
          </reference>
          <reference field="12" count="1" selected="0">
            <x v="0"/>
          </reference>
          <reference field="13" count="1">
            <x v="54"/>
          </reference>
        </references>
      </pivotArea>
    </format>
    <format dxfId="261">
      <pivotArea dataOnly="0" labelOnly="1" outline="0" fieldPosition="0">
        <references count="11">
          <reference field="0" count="1" selected="0">
            <x v="2"/>
          </reference>
          <reference field="2" count="1" selected="0">
            <x v="9"/>
          </reference>
          <reference field="3" count="1" selected="0">
            <x v="3"/>
          </reference>
          <reference field="5" count="1" selected="0">
            <x v="2"/>
          </reference>
          <reference field="6" count="1" selected="0">
            <x v="4"/>
          </reference>
          <reference field="7" count="1" selected="0">
            <x v="2"/>
          </reference>
          <reference field="8" count="1" selected="0">
            <x v="1"/>
          </reference>
          <reference field="10" count="1" selected="0">
            <x v="30"/>
          </reference>
          <reference field="11" count="1" selected="0">
            <x v="0"/>
          </reference>
          <reference field="12" count="1" selected="0">
            <x v="5"/>
          </reference>
          <reference field="13" count="1">
            <x v="20"/>
          </reference>
        </references>
      </pivotArea>
    </format>
    <format dxfId="260">
      <pivotArea dataOnly="0" labelOnly="1" outline="0" fieldPosition="0">
        <references count="11">
          <reference field="0" count="1" selected="0">
            <x v="2"/>
          </reference>
          <reference field="2" count="1" selected="0">
            <x v="16"/>
          </reference>
          <reference field="3" count="1" selected="0">
            <x v="0"/>
          </reference>
          <reference field="5" count="1" selected="0">
            <x v="0"/>
          </reference>
          <reference field="6" count="1" selected="0">
            <x v="1"/>
          </reference>
          <reference field="7" count="1" selected="0">
            <x v="0"/>
          </reference>
          <reference field="8" count="1" selected="0">
            <x v="1"/>
          </reference>
          <reference field="10" count="1" selected="0">
            <x v="22"/>
          </reference>
          <reference field="11" count="1" selected="0">
            <x v="3"/>
          </reference>
          <reference field="12" count="1" selected="0">
            <x v="15"/>
          </reference>
          <reference field="13" count="1">
            <x v="20"/>
          </reference>
        </references>
      </pivotArea>
    </format>
    <format dxfId="259">
      <pivotArea dataOnly="0" labelOnly="1" outline="0" fieldPosition="0">
        <references count="11">
          <reference field="0" count="1" selected="0">
            <x v="2"/>
          </reference>
          <reference field="2" count="1" selected="0">
            <x v="23"/>
          </reference>
          <reference field="3" count="1" selected="0">
            <x v="1"/>
          </reference>
          <reference field="5" count="1" selected="0">
            <x v="0"/>
          </reference>
          <reference field="6" count="1" selected="0">
            <x v="1"/>
          </reference>
          <reference field="7" count="1" selected="0">
            <x v="0"/>
          </reference>
          <reference field="8" count="1" selected="0">
            <x v="2"/>
          </reference>
          <reference field="10" count="1" selected="0">
            <x v="31"/>
          </reference>
          <reference field="11" count="1" selected="0">
            <x v="19"/>
          </reference>
          <reference field="12" count="1" selected="0">
            <x v="60"/>
          </reference>
          <reference field="13" count="1">
            <x v="45"/>
          </reference>
        </references>
      </pivotArea>
    </format>
    <format dxfId="258">
      <pivotArea dataOnly="0" labelOnly="1" outline="0" fieldPosition="0">
        <references count="11">
          <reference field="0" count="1" selected="0">
            <x v="3"/>
          </reference>
          <reference field="2" count="1" selected="0">
            <x v="10"/>
          </reference>
          <reference field="3" count="1" selected="0">
            <x v="3"/>
          </reference>
          <reference field="5" count="1" selected="0">
            <x v="4"/>
          </reference>
          <reference field="6" count="1" selected="0">
            <x v="0"/>
          </reference>
          <reference field="7" count="1" selected="0">
            <x v="4"/>
          </reference>
          <reference field="8" count="1" selected="0">
            <x v="1"/>
          </reference>
          <reference field="10" count="1" selected="0">
            <x v="32"/>
          </reference>
          <reference field="11" count="1" selected="0">
            <x v="2"/>
          </reference>
          <reference field="12" count="1" selected="0">
            <x v="61"/>
          </reference>
          <reference field="13" count="1">
            <x v="20"/>
          </reference>
        </references>
      </pivotArea>
    </format>
    <format dxfId="257">
      <pivotArea dataOnly="0" labelOnly="1" outline="0" fieldPosition="0">
        <references count="11">
          <reference field="0" count="1" selected="0">
            <x v="3"/>
          </reference>
          <reference field="2" count="1" selected="0">
            <x v="17"/>
          </reference>
          <reference field="3" count="1" selected="0">
            <x v="3"/>
          </reference>
          <reference field="5" count="1" selected="0">
            <x v="3"/>
          </reference>
          <reference field="6" count="1" selected="0">
            <x v="8"/>
          </reference>
          <reference field="7" count="1" selected="0">
            <x v="3"/>
          </reference>
          <reference field="8" count="1" selected="0">
            <x v="3"/>
          </reference>
          <reference field="10" count="1" selected="0">
            <x v="23"/>
          </reference>
          <reference field="11" count="1" selected="0">
            <x v="14"/>
          </reference>
          <reference field="12" count="1" selected="0">
            <x v="73"/>
          </reference>
          <reference field="13" count="1">
            <x v="55"/>
          </reference>
        </references>
      </pivotArea>
    </format>
    <format dxfId="256">
      <pivotArea dataOnly="0" labelOnly="1" outline="0" fieldPosition="0">
        <references count="11">
          <reference field="0" count="1" selected="0">
            <x v="3"/>
          </reference>
          <reference field="2" count="1" selected="0">
            <x v="24"/>
          </reference>
          <reference field="3" count="1" selected="0">
            <x v="3"/>
          </reference>
          <reference field="5" count="1" selected="0">
            <x v="2"/>
          </reference>
          <reference field="6" count="1" selected="0">
            <x v="8"/>
          </reference>
          <reference field="7" count="1" selected="0">
            <x v="2"/>
          </reference>
          <reference field="8" count="1" selected="0">
            <x v="2"/>
          </reference>
          <reference field="10" count="1" selected="0">
            <x v="28"/>
          </reference>
          <reference field="11" count="1" selected="0">
            <x v="20"/>
          </reference>
          <reference field="12" count="1" selected="0">
            <x v="74"/>
          </reference>
          <reference field="13" count="1">
            <x v="56"/>
          </reference>
        </references>
      </pivotArea>
    </format>
    <format dxfId="255">
      <pivotArea dataOnly="0" labelOnly="1" outline="0" fieldPosition="0">
        <references count="11">
          <reference field="0" count="1" selected="0">
            <x v="4"/>
          </reference>
          <reference field="2" count="1" selected="0">
            <x v="4"/>
          </reference>
          <reference field="3" count="1" selected="0">
            <x v="3"/>
          </reference>
          <reference field="5" count="1" selected="0">
            <x v="2"/>
          </reference>
          <reference field="6" count="1" selected="0">
            <x v="2"/>
          </reference>
          <reference field="7" count="1" selected="0">
            <x v="2"/>
          </reference>
          <reference field="8" count="1" selected="0">
            <x v="2"/>
          </reference>
          <reference field="10" count="1" selected="0">
            <x v="33"/>
          </reference>
          <reference field="11" count="1" selected="0">
            <x v="16"/>
          </reference>
          <reference field="12" count="1" selected="0">
            <x v="75"/>
          </reference>
          <reference field="13" count="1">
            <x v="57"/>
          </reference>
        </references>
      </pivotArea>
    </format>
    <format dxfId="254">
      <pivotArea dataOnly="0" labelOnly="1" outline="0" fieldPosition="0">
        <references count="11">
          <reference field="0" count="1" selected="0">
            <x v="4"/>
          </reference>
          <reference field="2" count="1" selected="0">
            <x v="11"/>
          </reference>
          <reference field="3" count="1" selected="0">
            <x v="0"/>
          </reference>
          <reference field="5" count="1" selected="0">
            <x v="0"/>
          </reference>
          <reference field="6" count="1" selected="0">
            <x v="1"/>
          </reference>
          <reference field="7" count="1" selected="0">
            <x v="0"/>
          </reference>
          <reference field="8" count="1" selected="0">
            <x v="4"/>
          </reference>
          <reference field="10" count="1" selected="0">
            <x v="34"/>
          </reference>
          <reference field="11" count="1" selected="0">
            <x v="12"/>
          </reference>
          <reference field="12" count="1" selected="0">
            <x v="64"/>
          </reference>
          <reference field="13" count="1">
            <x v="48"/>
          </reference>
        </references>
      </pivotArea>
    </format>
    <format dxfId="253">
      <pivotArea dataOnly="0" labelOnly="1" outline="0" fieldPosition="0">
        <references count="11">
          <reference field="0" count="1" selected="0">
            <x v="4"/>
          </reference>
          <reference field="2" count="1" selected="0">
            <x v="18"/>
          </reference>
          <reference field="3" count="1" selected="0">
            <x v="3"/>
          </reference>
          <reference field="5" count="1" selected="0">
            <x v="3"/>
          </reference>
          <reference field="6" count="1" selected="0">
            <x v="8"/>
          </reference>
          <reference field="7" count="1" selected="0">
            <x v="3"/>
          </reference>
          <reference field="8" count="1" selected="0">
            <x v="5"/>
          </reference>
          <reference field="10" count="1" selected="0">
            <x v="35"/>
          </reference>
          <reference field="11" count="1" selected="0">
            <x v="28"/>
          </reference>
          <reference field="12" count="1" selected="0">
            <x v="7"/>
          </reference>
          <reference field="13" count="1">
            <x v="58"/>
          </reference>
        </references>
      </pivotArea>
    </format>
    <format dxfId="252">
      <pivotArea dataOnly="0" labelOnly="1" outline="0" fieldPosition="0">
        <references count="11">
          <reference field="0" count="1" selected="0">
            <x v="4"/>
          </reference>
          <reference field="2" count="1" selected="0">
            <x v="25"/>
          </reference>
          <reference field="3" count="1" selected="0">
            <x v="1"/>
          </reference>
          <reference field="5" count="1" selected="0">
            <x v="4"/>
          </reference>
          <reference field="6" count="1" selected="0">
            <x v="0"/>
          </reference>
          <reference field="7" count="1" selected="0">
            <x v="4"/>
          </reference>
          <reference field="8" count="1" selected="0">
            <x v="3"/>
          </reference>
          <reference field="10" count="1" selected="0">
            <x v="36"/>
          </reference>
          <reference field="11" count="1" selected="0">
            <x v="15"/>
          </reference>
          <reference field="12" count="1" selected="0">
            <x v="65"/>
          </reference>
          <reference field="13" count="1">
            <x v="49"/>
          </reference>
        </references>
      </pivotArea>
    </format>
    <format dxfId="251">
      <pivotArea dataOnly="0" labelOnly="1" outline="0" fieldPosition="0">
        <references count="11">
          <reference field="0" count="1" selected="0">
            <x v="5"/>
          </reference>
          <reference field="2" count="1" selected="0">
            <x v="5"/>
          </reference>
          <reference field="3" count="1" selected="0">
            <x v="2"/>
          </reference>
          <reference field="5" count="1" selected="0">
            <x v="3"/>
          </reference>
          <reference field="6" count="1" selected="0">
            <x v="5"/>
          </reference>
          <reference field="7" count="1" selected="0">
            <x v="3"/>
          </reference>
          <reference field="8" count="1" selected="0">
            <x v="5"/>
          </reference>
          <reference field="10" count="1" selected="0">
            <x v="37"/>
          </reference>
          <reference field="11" count="1" selected="0">
            <x v="24"/>
          </reference>
          <reference field="12" count="1" selected="0">
            <x v="35"/>
          </reference>
          <reference field="13" count="1">
            <x v="1"/>
          </reference>
        </references>
      </pivotArea>
    </format>
    <format dxfId="250">
      <pivotArea dataOnly="0" labelOnly="1" outline="0" fieldPosition="0">
        <references count="11">
          <reference field="0" count="1" selected="0">
            <x v="5"/>
          </reference>
          <reference field="2" count="1" selected="0">
            <x v="12"/>
          </reference>
          <reference field="3" count="1" selected="0">
            <x v="2"/>
          </reference>
          <reference field="5" count="1" selected="0">
            <x v="1"/>
          </reference>
          <reference field="6" count="1" selected="0">
            <x v="3"/>
          </reference>
          <reference field="7" count="1" selected="0">
            <x v="1"/>
          </reference>
          <reference field="8" count="1" selected="0">
            <x v="1"/>
          </reference>
          <reference field="10" count="1" selected="0">
            <x v="38"/>
          </reference>
          <reference field="11" count="1" selected="0">
            <x v="18"/>
          </reference>
          <reference field="12" count="1" selected="0">
            <x v="66"/>
          </reference>
          <reference field="13" count="1">
            <x v="20"/>
          </reference>
        </references>
      </pivotArea>
    </format>
    <format dxfId="249">
      <pivotArea dataOnly="0" labelOnly="1" outline="0" fieldPosition="0">
        <references count="11">
          <reference field="0" count="1" selected="0">
            <x v="5"/>
          </reference>
          <reference field="2" count="1" selected="0">
            <x v="26"/>
          </reference>
          <reference field="3" count="1" selected="0">
            <x v="3"/>
          </reference>
          <reference field="5" count="1" selected="0">
            <x v="1"/>
          </reference>
          <reference field="6" count="1" selected="0">
            <x v="3"/>
          </reference>
          <reference field="7" count="1" selected="0">
            <x v="1"/>
          </reference>
          <reference field="8" count="1" selected="0">
            <x v="2"/>
          </reference>
          <reference field="10" count="1" selected="0">
            <x v="32"/>
          </reference>
          <reference field="11" count="1" selected="0">
            <x v="13"/>
          </reference>
          <reference field="12" count="1" selected="0">
            <x v="64"/>
          </reference>
          <reference field="13" count="1">
            <x v="48"/>
          </reference>
        </references>
      </pivotArea>
    </format>
    <format dxfId="248">
      <pivotArea dataOnly="0" labelOnly="1" outline="0" fieldPosition="0">
        <references count="11">
          <reference field="0" count="1" selected="0">
            <x v="6"/>
          </reference>
          <reference field="2" count="1" selected="0">
            <x v="6"/>
          </reference>
          <reference field="3" count="1" selected="0">
            <x v="2"/>
          </reference>
          <reference field="5" count="1" selected="0">
            <x v="0"/>
          </reference>
          <reference field="6" count="1" selected="0">
            <x v="1"/>
          </reference>
          <reference field="7" count="1" selected="0">
            <x v="0"/>
          </reference>
          <reference field="8" count="1" selected="0">
            <x v="4"/>
          </reference>
          <reference field="10" count="1" selected="0">
            <x v="40"/>
          </reference>
          <reference field="11" count="1" selected="0">
            <x v="8"/>
          </reference>
          <reference field="12" count="1" selected="0">
            <x v="67"/>
          </reference>
          <reference field="13" count="1">
            <x v="50"/>
          </reference>
        </references>
      </pivotArea>
    </format>
    <format dxfId="247">
      <pivotArea dataOnly="0" labelOnly="1" outline="0" fieldPosition="0">
        <references count="11">
          <reference field="0" count="1" selected="0">
            <x v="6"/>
          </reference>
          <reference field="2" count="1" selected="0">
            <x v="13"/>
          </reference>
          <reference field="3" count="1" selected="0">
            <x v="3"/>
          </reference>
          <reference field="5" count="1" selected="0">
            <x v="2"/>
          </reference>
          <reference field="6" count="1" selected="0">
            <x v="6"/>
          </reference>
          <reference field="7" count="1" selected="0">
            <x v="2"/>
          </reference>
          <reference field="8" count="1" selected="0">
            <x v="1"/>
          </reference>
          <reference field="10" count="1" selected="0">
            <x v="28"/>
          </reference>
          <reference field="11" count="1" selected="0">
            <x v="9"/>
          </reference>
          <reference field="12" count="1" selected="0">
            <x v="76"/>
          </reference>
          <reference field="13" count="1">
            <x v="20"/>
          </reference>
        </references>
      </pivotArea>
    </format>
    <format dxfId="246">
      <pivotArea dataOnly="0" labelOnly="1" outline="0" fieldPosition="0">
        <references count="11">
          <reference field="0" count="1" selected="0">
            <x v="6"/>
          </reference>
          <reference field="2" count="1" selected="0">
            <x v="20"/>
          </reference>
          <reference field="3" count="1" selected="0">
            <x v="0"/>
          </reference>
          <reference field="5" count="1" selected="0">
            <x v="2"/>
          </reference>
          <reference field="6" count="1" selected="0">
            <x v="5"/>
          </reference>
          <reference field="7" count="1" selected="0">
            <x v="2"/>
          </reference>
          <reference field="8" count="1" selected="0">
            <x v="0"/>
          </reference>
          <reference field="10" count="1" selected="0">
            <x v="24"/>
          </reference>
          <reference field="11" count="1" selected="0">
            <x v="23"/>
          </reference>
          <reference field="12" count="1" selected="0">
            <x v="26"/>
          </reference>
          <reference field="13" count="1">
            <x v="20"/>
          </reference>
        </references>
      </pivotArea>
    </format>
    <format dxfId="245">
      <pivotArea dataOnly="0" labelOnly="1" outline="0" fieldPosition="0">
        <references count="11">
          <reference field="0" count="1" selected="0">
            <x v="6"/>
          </reference>
          <reference field="2" count="1" selected="0">
            <x v="27"/>
          </reference>
          <reference field="3" count="1" selected="0">
            <x v="2"/>
          </reference>
          <reference field="5" count="1" selected="0">
            <x v="3"/>
          </reference>
          <reference field="6" count="1" selected="0">
            <x v="8"/>
          </reference>
          <reference field="7" count="1" selected="0">
            <x v="3"/>
          </reference>
          <reference field="8" count="1" selected="0">
            <x v="1"/>
          </reference>
          <reference field="10" count="1" selected="0">
            <x v="41"/>
          </reference>
          <reference field="11" count="1" selected="0">
            <x v="7"/>
          </reference>
          <reference field="12" count="1" selected="0">
            <x v="77"/>
          </reference>
          <reference field="13" count="1">
            <x v="20"/>
          </reference>
        </references>
      </pivotArea>
    </format>
    <format dxfId="244">
      <pivotArea type="all" dataOnly="0" outline="0" fieldPosition="0"/>
    </format>
    <format dxfId="243">
      <pivotArea field="0" type="button" dataOnly="0" labelOnly="1" outline="0" axis="axisRow" fieldPosition="0"/>
    </format>
    <format dxfId="242">
      <pivotArea field="2" type="button" dataOnly="0" labelOnly="1" outline="0" axis="axisRow" fieldPosition="1"/>
    </format>
    <format dxfId="241">
      <pivotArea field="3" type="button" dataOnly="0" labelOnly="1" outline="0" axis="axisRow" fieldPosition="2"/>
    </format>
    <format dxfId="240">
      <pivotArea field="5" type="button" dataOnly="0" labelOnly="1" outline="0" axis="axisRow" fieldPosition="3"/>
    </format>
    <format dxfId="239">
      <pivotArea field="6" type="button" dataOnly="0" labelOnly="1" outline="0" axis="axisRow" fieldPosition="4"/>
    </format>
    <format dxfId="238">
      <pivotArea field="7" type="button" dataOnly="0" labelOnly="1" outline="0" axis="axisRow" fieldPosition="5"/>
    </format>
    <format dxfId="237">
      <pivotArea field="8" type="button" dataOnly="0" labelOnly="1" outline="0" axis="axisRow" fieldPosition="6"/>
    </format>
    <format dxfId="236">
      <pivotArea field="10" type="button" dataOnly="0" labelOnly="1" outline="0" axis="axisRow" fieldPosition="7"/>
    </format>
    <format dxfId="235">
      <pivotArea field="11" type="button" dataOnly="0" labelOnly="1" outline="0" axis="axisRow" fieldPosition="8"/>
    </format>
    <format dxfId="234">
      <pivotArea field="12" type="button" dataOnly="0" labelOnly="1" outline="0" axis="axisRow" fieldPosition="9"/>
    </format>
    <format dxfId="233">
      <pivotArea field="13" type="button" dataOnly="0" labelOnly="1" outline="0" axis="axisRow" fieldPosition="10"/>
    </format>
    <format dxfId="232">
      <pivotArea outline="0" collapsedLevelsAreSubtotals="1" fieldPosition="0"/>
    </format>
    <format dxfId="231">
      <pivotArea dataOnly="0" labelOnly="1" outline="0" fieldPosition="0">
        <references count="1">
          <reference field="0" count="0"/>
        </references>
      </pivotArea>
    </format>
    <format dxfId="230">
      <pivotArea dataOnly="0" labelOnly="1" outline="0" fieldPosition="0">
        <references count="1">
          <reference field="0" count="0" defaultSubtotal="1"/>
        </references>
      </pivotArea>
    </format>
    <format dxfId="229">
      <pivotArea dataOnly="0" labelOnly="1" grandRow="1" outline="0" fieldPosition="0"/>
    </format>
    <format dxfId="228">
      <pivotArea dataOnly="0" labelOnly="1" outline="0" fieldPosition="0">
        <references count="2">
          <reference field="0" count="1" selected="0">
            <x v="0"/>
          </reference>
          <reference field="2" count="4">
            <x v="0"/>
            <x v="7"/>
            <x v="14"/>
            <x v="21"/>
          </reference>
        </references>
      </pivotArea>
    </format>
    <format dxfId="227">
      <pivotArea dataOnly="0" labelOnly="1" outline="0" fieldPosition="0">
        <references count="2">
          <reference field="0" count="1" selected="0">
            <x v="1"/>
          </reference>
          <reference field="2" count="4">
            <x v="1"/>
            <x v="8"/>
            <x v="15"/>
            <x v="22"/>
          </reference>
        </references>
      </pivotArea>
    </format>
    <format dxfId="226">
      <pivotArea dataOnly="0" labelOnly="1" outline="0" fieldPosition="0">
        <references count="2">
          <reference field="0" count="1" selected="0">
            <x v="2"/>
          </reference>
          <reference field="2" count="4">
            <x v="2"/>
            <x v="9"/>
            <x v="16"/>
            <x v="23"/>
          </reference>
        </references>
      </pivotArea>
    </format>
    <format dxfId="225">
      <pivotArea dataOnly="0" labelOnly="1" outline="0" fieldPosition="0">
        <references count="2">
          <reference field="0" count="1" selected="0">
            <x v="3"/>
          </reference>
          <reference field="2" count="4">
            <x v="3"/>
            <x v="10"/>
            <x v="17"/>
            <x v="24"/>
          </reference>
        </references>
      </pivotArea>
    </format>
    <format dxfId="224">
      <pivotArea dataOnly="0" labelOnly="1" outline="0" fieldPosition="0">
        <references count="2">
          <reference field="0" count="1" selected="0">
            <x v="4"/>
          </reference>
          <reference field="2" count="4">
            <x v="4"/>
            <x v="11"/>
            <x v="18"/>
            <x v="25"/>
          </reference>
        </references>
      </pivotArea>
    </format>
    <format dxfId="223">
      <pivotArea dataOnly="0" labelOnly="1" outline="0" fieldPosition="0">
        <references count="2">
          <reference field="0" count="1" selected="0">
            <x v="5"/>
          </reference>
          <reference field="2" count="4">
            <x v="5"/>
            <x v="12"/>
            <x v="19"/>
            <x v="26"/>
          </reference>
        </references>
      </pivotArea>
    </format>
    <format dxfId="222">
      <pivotArea dataOnly="0" labelOnly="1" outline="0" fieldPosition="0">
        <references count="2">
          <reference field="0" count="1" selected="0">
            <x v="6"/>
          </reference>
          <reference field="2" count="4">
            <x v="6"/>
            <x v="13"/>
            <x v="20"/>
            <x v="27"/>
          </reference>
        </references>
      </pivotArea>
    </format>
    <format dxfId="221">
      <pivotArea dataOnly="0" labelOnly="1" outline="0" fieldPosition="0">
        <references count="3">
          <reference field="0" count="1" selected="0">
            <x v="0"/>
          </reference>
          <reference field="2" count="1" selected="0">
            <x v="0"/>
          </reference>
          <reference field="3" count="1">
            <x v="2"/>
          </reference>
        </references>
      </pivotArea>
    </format>
    <format dxfId="220">
      <pivotArea dataOnly="0" labelOnly="1" outline="0" fieldPosition="0">
        <references count="3">
          <reference field="0" count="1" selected="0">
            <x v="0"/>
          </reference>
          <reference field="2" count="1" selected="0">
            <x v="7"/>
          </reference>
          <reference field="3" count="1">
            <x v="3"/>
          </reference>
        </references>
      </pivotArea>
    </format>
    <format dxfId="219">
      <pivotArea dataOnly="0" labelOnly="1" outline="0" fieldPosition="0">
        <references count="3">
          <reference field="0" count="1" selected="0">
            <x v="0"/>
          </reference>
          <reference field="2" count="1" selected="0">
            <x v="14"/>
          </reference>
          <reference field="3" count="1">
            <x v="0"/>
          </reference>
        </references>
      </pivotArea>
    </format>
    <format dxfId="218">
      <pivotArea dataOnly="0" labelOnly="1" outline="0" fieldPosition="0">
        <references count="3">
          <reference field="0" count="1" selected="0">
            <x v="0"/>
          </reference>
          <reference field="2" count="1" selected="0">
            <x v="21"/>
          </reference>
          <reference field="3" count="1">
            <x v="1"/>
          </reference>
        </references>
      </pivotArea>
    </format>
    <format dxfId="217">
      <pivotArea dataOnly="0" labelOnly="1" outline="0" fieldPosition="0">
        <references count="3">
          <reference field="0" count="1" selected="0">
            <x v="1"/>
          </reference>
          <reference field="2" count="1" selected="0">
            <x v="1"/>
          </reference>
          <reference field="3" count="1">
            <x v="3"/>
          </reference>
        </references>
      </pivotArea>
    </format>
    <format dxfId="216">
      <pivotArea dataOnly="0" labelOnly="1" outline="0" fieldPosition="0">
        <references count="3">
          <reference field="0" count="1" selected="0">
            <x v="1"/>
          </reference>
          <reference field="2" count="1" selected="0">
            <x v="8"/>
          </reference>
          <reference field="3" count="1">
            <x v="1"/>
          </reference>
        </references>
      </pivotArea>
    </format>
    <format dxfId="215">
      <pivotArea dataOnly="0" labelOnly="1" outline="0" fieldPosition="0">
        <references count="3">
          <reference field="0" count="1" selected="0">
            <x v="1"/>
          </reference>
          <reference field="2" count="1" selected="0">
            <x v="15"/>
          </reference>
          <reference field="3" count="1">
            <x v="3"/>
          </reference>
        </references>
      </pivotArea>
    </format>
    <format dxfId="214">
      <pivotArea dataOnly="0" labelOnly="1" outline="0" fieldPosition="0">
        <references count="3">
          <reference field="0" count="1" selected="0">
            <x v="1"/>
          </reference>
          <reference field="2" count="1" selected="0">
            <x v="22"/>
          </reference>
          <reference field="3" count="1">
            <x v="2"/>
          </reference>
        </references>
      </pivotArea>
    </format>
    <format dxfId="213">
      <pivotArea dataOnly="0" labelOnly="1" outline="0" fieldPosition="0">
        <references count="3">
          <reference field="0" count="1" selected="0">
            <x v="2"/>
          </reference>
          <reference field="2" count="1" selected="0">
            <x v="2"/>
          </reference>
          <reference field="3" count="1">
            <x v="2"/>
          </reference>
        </references>
      </pivotArea>
    </format>
    <format dxfId="212">
      <pivotArea dataOnly="0" labelOnly="1" outline="0" fieldPosition="0">
        <references count="3">
          <reference field="0" count="1" selected="0">
            <x v="2"/>
          </reference>
          <reference field="2" count="1" selected="0">
            <x v="9"/>
          </reference>
          <reference field="3" count="1">
            <x v="3"/>
          </reference>
        </references>
      </pivotArea>
    </format>
    <format dxfId="211">
      <pivotArea dataOnly="0" labelOnly="1" outline="0" fieldPosition="0">
        <references count="3">
          <reference field="0" count="1" selected="0">
            <x v="2"/>
          </reference>
          <reference field="2" count="1" selected="0">
            <x v="16"/>
          </reference>
          <reference field="3" count="1">
            <x v="0"/>
          </reference>
        </references>
      </pivotArea>
    </format>
    <format dxfId="210">
      <pivotArea dataOnly="0" labelOnly="1" outline="0" fieldPosition="0">
        <references count="3">
          <reference field="0" count="1" selected="0">
            <x v="2"/>
          </reference>
          <reference field="2" count="1" selected="0">
            <x v="23"/>
          </reference>
          <reference field="3" count="1">
            <x v="1"/>
          </reference>
        </references>
      </pivotArea>
    </format>
    <format dxfId="209">
      <pivotArea dataOnly="0" labelOnly="1" outline="0" fieldPosition="0">
        <references count="3">
          <reference field="0" count="1" selected="0">
            <x v="3"/>
          </reference>
          <reference field="2" count="1" selected="0">
            <x v="3"/>
          </reference>
          <reference field="3" count="1">
            <x v="2"/>
          </reference>
        </references>
      </pivotArea>
    </format>
    <format dxfId="208">
      <pivotArea dataOnly="0" labelOnly="1" outline="0" fieldPosition="0">
        <references count="3">
          <reference field="0" count="1" selected="0">
            <x v="3"/>
          </reference>
          <reference field="2" count="1" selected="0">
            <x v="10"/>
          </reference>
          <reference field="3" count="1">
            <x v="3"/>
          </reference>
        </references>
      </pivotArea>
    </format>
    <format dxfId="207">
      <pivotArea dataOnly="0" labelOnly="1" outline="0" fieldPosition="0">
        <references count="3">
          <reference field="0" count="1" selected="0">
            <x v="4"/>
          </reference>
          <reference field="2" count="1" selected="0">
            <x v="4"/>
          </reference>
          <reference field="3" count="1">
            <x v="3"/>
          </reference>
        </references>
      </pivotArea>
    </format>
    <format dxfId="206">
      <pivotArea dataOnly="0" labelOnly="1" outline="0" fieldPosition="0">
        <references count="3">
          <reference field="0" count="1" selected="0">
            <x v="4"/>
          </reference>
          <reference field="2" count="1" selected="0">
            <x v="11"/>
          </reference>
          <reference field="3" count="1">
            <x v="0"/>
          </reference>
        </references>
      </pivotArea>
    </format>
    <format dxfId="205">
      <pivotArea dataOnly="0" labelOnly="1" outline="0" fieldPosition="0">
        <references count="3">
          <reference field="0" count="1" selected="0">
            <x v="4"/>
          </reference>
          <reference field="2" count="1" selected="0">
            <x v="18"/>
          </reference>
          <reference field="3" count="1">
            <x v="3"/>
          </reference>
        </references>
      </pivotArea>
    </format>
    <format dxfId="204">
      <pivotArea dataOnly="0" labelOnly="1" outline="0" fieldPosition="0">
        <references count="3">
          <reference field="0" count="1" selected="0">
            <x v="4"/>
          </reference>
          <reference field="2" count="1" selected="0">
            <x v="25"/>
          </reference>
          <reference field="3" count="1">
            <x v="1"/>
          </reference>
        </references>
      </pivotArea>
    </format>
    <format dxfId="203">
      <pivotArea dataOnly="0" labelOnly="1" outline="0" fieldPosition="0">
        <references count="3">
          <reference field="0" count="1" selected="0">
            <x v="5"/>
          </reference>
          <reference field="2" count="1" selected="0">
            <x v="5"/>
          </reference>
          <reference field="3" count="1">
            <x v="2"/>
          </reference>
        </references>
      </pivotArea>
    </format>
    <format dxfId="202">
      <pivotArea dataOnly="0" labelOnly="1" outline="0" fieldPosition="0">
        <references count="3">
          <reference field="0" count="1" selected="0">
            <x v="5"/>
          </reference>
          <reference field="2" count="1" selected="0">
            <x v="19"/>
          </reference>
          <reference field="3" count="1">
            <x v="1"/>
          </reference>
        </references>
      </pivotArea>
    </format>
    <format dxfId="201">
      <pivotArea dataOnly="0" labelOnly="1" outline="0" fieldPosition="0">
        <references count="3">
          <reference field="0" count="1" selected="0">
            <x v="5"/>
          </reference>
          <reference field="2" count="1" selected="0">
            <x v="26"/>
          </reference>
          <reference field="3" count="1">
            <x v="3"/>
          </reference>
        </references>
      </pivotArea>
    </format>
    <format dxfId="200">
      <pivotArea dataOnly="0" labelOnly="1" outline="0" fieldPosition="0">
        <references count="3">
          <reference field="0" count="1" selected="0">
            <x v="6"/>
          </reference>
          <reference field="2" count="1" selected="0">
            <x v="6"/>
          </reference>
          <reference field="3" count="1">
            <x v="2"/>
          </reference>
        </references>
      </pivotArea>
    </format>
    <format dxfId="199">
      <pivotArea dataOnly="0" labelOnly="1" outline="0" fieldPosition="0">
        <references count="3">
          <reference field="0" count="1" selected="0">
            <x v="6"/>
          </reference>
          <reference field="2" count="1" selected="0">
            <x v="13"/>
          </reference>
          <reference field="3" count="1">
            <x v="3"/>
          </reference>
        </references>
      </pivotArea>
    </format>
    <format dxfId="198">
      <pivotArea dataOnly="0" labelOnly="1" outline="0" fieldPosition="0">
        <references count="3">
          <reference field="0" count="1" selected="0">
            <x v="6"/>
          </reference>
          <reference field="2" count="1" selected="0">
            <x v="20"/>
          </reference>
          <reference field="3" count="1">
            <x v="0"/>
          </reference>
        </references>
      </pivotArea>
    </format>
    <format dxfId="197">
      <pivotArea dataOnly="0" labelOnly="1" outline="0" fieldPosition="0">
        <references count="3">
          <reference field="0" count="1" selected="0">
            <x v="6"/>
          </reference>
          <reference field="2" count="1" selected="0">
            <x v="27"/>
          </reference>
          <reference field="3" count="1">
            <x v="2"/>
          </reference>
        </references>
      </pivotArea>
    </format>
    <format dxfId="196">
      <pivotArea dataOnly="0" labelOnly="1" outline="0" fieldPosition="0">
        <references count="4">
          <reference field="0" count="1" selected="0">
            <x v="0"/>
          </reference>
          <reference field="2" count="1" selected="0">
            <x v="0"/>
          </reference>
          <reference field="3" count="1" selected="0">
            <x v="2"/>
          </reference>
          <reference field="5" count="1">
            <x v="2"/>
          </reference>
        </references>
      </pivotArea>
    </format>
    <format dxfId="195">
      <pivotArea dataOnly="0" labelOnly="1" outline="0" fieldPosition="0">
        <references count="4">
          <reference field="0" count="1" selected="0">
            <x v="0"/>
          </reference>
          <reference field="2" count="1" selected="0">
            <x v="7"/>
          </reference>
          <reference field="3" count="1" selected="0">
            <x v="3"/>
          </reference>
          <reference field="5" count="1">
            <x v="3"/>
          </reference>
        </references>
      </pivotArea>
    </format>
    <format dxfId="194">
      <pivotArea dataOnly="0" labelOnly="1" outline="0" fieldPosition="0">
        <references count="4">
          <reference field="0" count="1" selected="0">
            <x v="0"/>
          </reference>
          <reference field="2" count="1" selected="0">
            <x v="21"/>
          </reference>
          <reference field="3" count="1" selected="0">
            <x v="1"/>
          </reference>
          <reference field="5" count="1">
            <x v="4"/>
          </reference>
        </references>
      </pivotArea>
    </format>
    <format dxfId="193">
      <pivotArea dataOnly="0" labelOnly="1" outline="0" fieldPosition="0">
        <references count="4">
          <reference field="0" count="1" selected="0">
            <x v="1"/>
          </reference>
          <reference field="2" count="1" selected="0">
            <x v="1"/>
          </reference>
          <reference field="3" count="1" selected="0">
            <x v="3"/>
          </reference>
          <reference field="5" count="1">
            <x v="1"/>
          </reference>
        </references>
      </pivotArea>
    </format>
    <format dxfId="192">
      <pivotArea dataOnly="0" labelOnly="1" outline="0" fieldPosition="0">
        <references count="4">
          <reference field="0" count="1" selected="0">
            <x v="1"/>
          </reference>
          <reference field="2" count="1" selected="0">
            <x v="8"/>
          </reference>
          <reference field="3" count="1" selected="0">
            <x v="1"/>
          </reference>
          <reference field="5" count="1">
            <x v="0"/>
          </reference>
        </references>
      </pivotArea>
    </format>
    <format dxfId="191">
      <pivotArea dataOnly="0" labelOnly="1" outline="0" fieldPosition="0">
        <references count="4">
          <reference field="0" count="1" selected="0">
            <x v="1"/>
          </reference>
          <reference field="2" count="1" selected="0">
            <x v="15"/>
          </reference>
          <reference field="3" count="1" selected="0">
            <x v="3"/>
          </reference>
          <reference field="5" count="1">
            <x v="2"/>
          </reference>
        </references>
      </pivotArea>
    </format>
    <format dxfId="190">
      <pivotArea dataOnly="0" labelOnly="1" outline="0" fieldPosition="0">
        <references count="4">
          <reference field="0" count="1" selected="0">
            <x v="2"/>
          </reference>
          <reference field="2" count="1" selected="0">
            <x v="2"/>
          </reference>
          <reference field="3" count="1" selected="0">
            <x v="2"/>
          </reference>
          <reference field="5" count="1">
            <x v="1"/>
          </reference>
        </references>
      </pivotArea>
    </format>
    <format dxfId="189">
      <pivotArea dataOnly="0" labelOnly="1" outline="0" fieldPosition="0">
        <references count="4">
          <reference field="0" count="1" selected="0">
            <x v="2"/>
          </reference>
          <reference field="2" count="1" selected="0">
            <x v="9"/>
          </reference>
          <reference field="3" count="1" selected="0">
            <x v="3"/>
          </reference>
          <reference field="5" count="1">
            <x v="2"/>
          </reference>
        </references>
      </pivotArea>
    </format>
    <format dxfId="188">
      <pivotArea dataOnly="0" labelOnly="1" outline="0" fieldPosition="0">
        <references count="4">
          <reference field="0" count="1" selected="0">
            <x v="2"/>
          </reference>
          <reference field="2" count="1" selected="0">
            <x v="16"/>
          </reference>
          <reference field="3" count="1" selected="0">
            <x v="0"/>
          </reference>
          <reference field="5" count="1">
            <x v="0"/>
          </reference>
        </references>
      </pivotArea>
    </format>
    <format dxfId="187">
      <pivotArea dataOnly="0" labelOnly="1" outline="0" fieldPosition="0">
        <references count="4">
          <reference field="0" count="1" selected="0">
            <x v="3"/>
          </reference>
          <reference field="2" count="1" selected="0">
            <x v="3"/>
          </reference>
          <reference field="3" count="1" selected="0">
            <x v="2"/>
          </reference>
          <reference field="5" count="1">
            <x v="4"/>
          </reference>
        </references>
      </pivotArea>
    </format>
    <format dxfId="186">
      <pivotArea dataOnly="0" labelOnly="1" outline="0" fieldPosition="0">
        <references count="4">
          <reference field="0" count="1" selected="0">
            <x v="3"/>
          </reference>
          <reference field="2" count="1" selected="0">
            <x v="17"/>
          </reference>
          <reference field="3" count="1" selected="0">
            <x v="3"/>
          </reference>
          <reference field="5" count="1">
            <x v="3"/>
          </reference>
        </references>
      </pivotArea>
    </format>
    <format dxfId="185">
      <pivotArea dataOnly="0" labelOnly="1" outline="0" fieldPosition="0">
        <references count="4">
          <reference field="0" count="1" selected="0">
            <x v="3"/>
          </reference>
          <reference field="2" count="1" selected="0">
            <x v="24"/>
          </reference>
          <reference field="3" count="1" selected="0">
            <x v="3"/>
          </reference>
          <reference field="5" count="1">
            <x v="2"/>
          </reference>
        </references>
      </pivotArea>
    </format>
    <format dxfId="184">
      <pivotArea dataOnly="0" labelOnly="1" outline="0" fieldPosition="0">
        <references count="4">
          <reference field="0" count="1" selected="0">
            <x v="4"/>
          </reference>
          <reference field="2" count="1" selected="0">
            <x v="4"/>
          </reference>
          <reference field="3" count="1" selected="0">
            <x v="3"/>
          </reference>
          <reference field="5" count="1">
            <x v="2"/>
          </reference>
        </references>
      </pivotArea>
    </format>
    <format dxfId="183">
      <pivotArea dataOnly="0" labelOnly="1" outline="0" fieldPosition="0">
        <references count="4">
          <reference field="0" count="1" selected="0">
            <x v="4"/>
          </reference>
          <reference field="2" count="1" selected="0">
            <x v="11"/>
          </reference>
          <reference field="3" count="1" selected="0">
            <x v="0"/>
          </reference>
          <reference field="5" count="1">
            <x v="0"/>
          </reference>
        </references>
      </pivotArea>
    </format>
    <format dxfId="182">
      <pivotArea dataOnly="0" labelOnly="1" outline="0" fieldPosition="0">
        <references count="4">
          <reference field="0" count="1" selected="0">
            <x v="4"/>
          </reference>
          <reference field="2" count="1" selected="0">
            <x v="18"/>
          </reference>
          <reference field="3" count="1" selected="0">
            <x v="3"/>
          </reference>
          <reference field="5" count="1">
            <x v="3"/>
          </reference>
        </references>
      </pivotArea>
    </format>
    <format dxfId="181">
      <pivotArea dataOnly="0" labelOnly="1" outline="0" fieldPosition="0">
        <references count="4">
          <reference field="0" count="1" selected="0">
            <x v="4"/>
          </reference>
          <reference field="2" count="1" selected="0">
            <x v="25"/>
          </reference>
          <reference field="3" count="1" selected="0">
            <x v="1"/>
          </reference>
          <reference field="5" count="1">
            <x v="4"/>
          </reference>
        </references>
      </pivotArea>
    </format>
    <format dxfId="180">
      <pivotArea dataOnly="0" labelOnly="1" outline="0" fieldPosition="0">
        <references count="4">
          <reference field="0" count="1" selected="0">
            <x v="5"/>
          </reference>
          <reference field="2" count="1" selected="0">
            <x v="5"/>
          </reference>
          <reference field="3" count="1" selected="0">
            <x v="2"/>
          </reference>
          <reference field="5" count="1">
            <x v="3"/>
          </reference>
        </references>
      </pivotArea>
    </format>
    <format dxfId="179">
      <pivotArea dataOnly="0" labelOnly="1" outline="0" fieldPosition="0">
        <references count="4">
          <reference field="0" count="1" selected="0">
            <x v="5"/>
          </reference>
          <reference field="2" count="1" selected="0">
            <x v="12"/>
          </reference>
          <reference field="3" count="1" selected="0">
            <x v="2"/>
          </reference>
          <reference field="5" count="1">
            <x v="1"/>
          </reference>
        </references>
      </pivotArea>
    </format>
    <format dxfId="178">
      <pivotArea dataOnly="0" labelOnly="1" outline="0" fieldPosition="0">
        <references count="4">
          <reference field="0" count="1" selected="0">
            <x v="5"/>
          </reference>
          <reference field="2" count="1" selected="0">
            <x v="19"/>
          </reference>
          <reference field="3" count="1" selected="0">
            <x v="1"/>
          </reference>
          <reference field="5" count="1">
            <x v="4"/>
          </reference>
        </references>
      </pivotArea>
    </format>
    <format dxfId="177">
      <pivotArea dataOnly="0" labelOnly="1" outline="0" fieldPosition="0">
        <references count="4">
          <reference field="0" count="1" selected="0">
            <x v="5"/>
          </reference>
          <reference field="2" count="1" selected="0">
            <x v="26"/>
          </reference>
          <reference field="3" count="1" selected="0">
            <x v="3"/>
          </reference>
          <reference field="5" count="1">
            <x v="1"/>
          </reference>
        </references>
      </pivotArea>
    </format>
    <format dxfId="176">
      <pivotArea dataOnly="0" labelOnly="1" outline="0" fieldPosition="0">
        <references count="4">
          <reference field="0" count="1" selected="0">
            <x v="6"/>
          </reference>
          <reference field="2" count="1" selected="0">
            <x v="6"/>
          </reference>
          <reference field="3" count="1" selected="0">
            <x v="2"/>
          </reference>
          <reference field="5" count="1">
            <x v="0"/>
          </reference>
        </references>
      </pivotArea>
    </format>
    <format dxfId="175">
      <pivotArea dataOnly="0" labelOnly="1" outline="0" fieldPosition="0">
        <references count="4">
          <reference field="0" count="1" selected="0">
            <x v="6"/>
          </reference>
          <reference field="2" count="1" selected="0">
            <x v="13"/>
          </reference>
          <reference field="3" count="1" selected="0">
            <x v="3"/>
          </reference>
          <reference field="5" count="1">
            <x v="2"/>
          </reference>
        </references>
      </pivotArea>
    </format>
    <format dxfId="174">
      <pivotArea dataOnly="0" labelOnly="1" outline="0" fieldPosition="0">
        <references count="4">
          <reference field="0" count="1" selected="0">
            <x v="6"/>
          </reference>
          <reference field="2" count="1" selected="0">
            <x v="27"/>
          </reference>
          <reference field="3" count="1" selected="0">
            <x v="2"/>
          </reference>
          <reference field="5" count="1">
            <x v="3"/>
          </reference>
        </references>
      </pivotArea>
    </format>
    <format dxfId="173">
      <pivotArea dataOnly="0" labelOnly="1" outline="0" fieldPosition="0">
        <references count="5">
          <reference field="0" count="1" selected="0">
            <x v="0"/>
          </reference>
          <reference field="2" count="1" selected="0">
            <x v="0"/>
          </reference>
          <reference field="3" count="1" selected="0">
            <x v="2"/>
          </reference>
          <reference field="5" count="1" selected="0">
            <x v="2"/>
          </reference>
          <reference field="6" count="1">
            <x v="4"/>
          </reference>
        </references>
      </pivotArea>
    </format>
    <format dxfId="172">
      <pivotArea dataOnly="0" labelOnly="1" outline="0" fieldPosition="0">
        <references count="5">
          <reference field="0" count="1" selected="0">
            <x v="0"/>
          </reference>
          <reference field="2" count="1" selected="0">
            <x v="7"/>
          </reference>
          <reference field="3" count="1" selected="0">
            <x v="3"/>
          </reference>
          <reference field="5" count="1" selected="0">
            <x v="3"/>
          </reference>
          <reference field="6" count="1">
            <x v="8"/>
          </reference>
        </references>
      </pivotArea>
    </format>
    <format dxfId="171">
      <pivotArea dataOnly="0" labelOnly="1" outline="0" fieldPosition="0">
        <references count="5">
          <reference field="0" count="1" selected="0">
            <x v="0"/>
          </reference>
          <reference field="2" count="1" selected="0">
            <x v="14"/>
          </reference>
          <reference field="3" count="1" selected="0">
            <x v="0"/>
          </reference>
          <reference field="5" count="1" selected="0">
            <x v="3"/>
          </reference>
          <reference field="6" count="1">
            <x v="5"/>
          </reference>
        </references>
      </pivotArea>
    </format>
    <format dxfId="170">
      <pivotArea dataOnly="0" labelOnly="1" outline="0" fieldPosition="0">
        <references count="5">
          <reference field="0" count="1" selected="0">
            <x v="0"/>
          </reference>
          <reference field="2" count="1" selected="0">
            <x v="21"/>
          </reference>
          <reference field="3" count="1" selected="0">
            <x v="1"/>
          </reference>
          <reference field="5" count="1" selected="0">
            <x v="4"/>
          </reference>
          <reference field="6" count="1">
            <x v="7"/>
          </reference>
        </references>
      </pivotArea>
    </format>
    <format dxfId="169">
      <pivotArea dataOnly="0" labelOnly="1" outline="0" fieldPosition="0">
        <references count="5">
          <reference field="0" count="1" selected="0">
            <x v="1"/>
          </reference>
          <reference field="2" count="1" selected="0">
            <x v="1"/>
          </reference>
          <reference field="3" count="1" selected="0">
            <x v="3"/>
          </reference>
          <reference field="5" count="1" selected="0">
            <x v="1"/>
          </reference>
          <reference field="6" count="1">
            <x v="3"/>
          </reference>
        </references>
      </pivotArea>
    </format>
    <format dxfId="168">
      <pivotArea dataOnly="0" labelOnly="1" outline="0" fieldPosition="0">
        <references count="5">
          <reference field="0" count="1" selected="0">
            <x v="1"/>
          </reference>
          <reference field="2" count="1" selected="0">
            <x v="8"/>
          </reference>
          <reference field="3" count="1" selected="0">
            <x v="1"/>
          </reference>
          <reference field="5" count="1" selected="0">
            <x v="0"/>
          </reference>
          <reference field="6" count="1">
            <x v="1"/>
          </reference>
        </references>
      </pivotArea>
    </format>
    <format dxfId="167">
      <pivotArea dataOnly="0" labelOnly="1" outline="0" fieldPosition="0">
        <references count="5">
          <reference field="0" count="1" selected="0">
            <x v="1"/>
          </reference>
          <reference field="2" count="1" selected="0">
            <x v="15"/>
          </reference>
          <reference field="3" count="1" selected="0">
            <x v="3"/>
          </reference>
          <reference field="5" count="1" selected="0">
            <x v="2"/>
          </reference>
          <reference field="6" count="1">
            <x v="2"/>
          </reference>
        </references>
      </pivotArea>
    </format>
    <format dxfId="166">
      <pivotArea dataOnly="0" labelOnly="1" outline="0" fieldPosition="0">
        <references count="5">
          <reference field="0" count="1" selected="0">
            <x v="2"/>
          </reference>
          <reference field="2" count="1" selected="0">
            <x v="2"/>
          </reference>
          <reference field="3" count="1" selected="0">
            <x v="2"/>
          </reference>
          <reference field="5" count="1" selected="0">
            <x v="1"/>
          </reference>
          <reference field="6" count="1">
            <x v="3"/>
          </reference>
        </references>
      </pivotArea>
    </format>
    <format dxfId="165">
      <pivotArea dataOnly="0" labelOnly="1" outline="0" fieldPosition="0">
        <references count="5">
          <reference field="0" count="1" selected="0">
            <x v="2"/>
          </reference>
          <reference field="2" count="1" selected="0">
            <x v="9"/>
          </reference>
          <reference field="3" count="1" selected="0">
            <x v="3"/>
          </reference>
          <reference field="5" count="1" selected="0">
            <x v="2"/>
          </reference>
          <reference field="6" count="1">
            <x v="4"/>
          </reference>
        </references>
      </pivotArea>
    </format>
    <format dxfId="164">
      <pivotArea dataOnly="0" labelOnly="1" outline="0" fieldPosition="0">
        <references count="5">
          <reference field="0" count="1" selected="0">
            <x v="2"/>
          </reference>
          <reference field="2" count="1" selected="0">
            <x v="16"/>
          </reference>
          <reference field="3" count="1" selected="0">
            <x v="0"/>
          </reference>
          <reference field="5" count="1" selected="0">
            <x v="0"/>
          </reference>
          <reference field="6" count="1">
            <x v="1"/>
          </reference>
        </references>
      </pivotArea>
    </format>
    <format dxfId="163">
      <pivotArea dataOnly="0" labelOnly="1" outline="0" fieldPosition="0">
        <references count="5">
          <reference field="0" count="1" selected="0">
            <x v="3"/>
          </reference>
          <reference field="2" count="1" selected="0">
            <x v="3"/>
          </reference>
          <reference field="3" count="1" selected="0">
            <x v="2"/>
          </reference>
          <reference field="5" count="1" selected="0">
            <x v="4"/>
          </reference>
          <reference field="6" count="1">
            <x v="7"/>
          </reference>
        </references>
      </pivotArea>
    </format>
    <format dxfId="162">
      <pivotArea dataOnly="0" labelOnly="1" outline="0" fieldPosition="0">
        <references count="5">
          <reference field="0" count="1" selected="0">
            <x v="3"/>
          </reference>
          <reference field="2" count="1" selected="0">
            <x v="10"/>
          </reference>
          <reference field="3" count="1" selected="0">
            <x v="3"/>
          </reference>
          <reference field="5" count="1" selected="0">
            <x v="4"/>
          </reference>
          <reference field="6" count="1">
            <x v="0"/>
          </reference>
        </references>
      </pivotArea>
    </format>
    <format dxfId="161">
      <pivotArea dataOnly="0" labelOnly="1" outline="0" fieldPosition="0">
        <references count="5">
          <reference field="0" count="1" selected="0">
            <x v="3"/>
          </reference>
          <reference field="2" count="1" selected="0">
            <x v="17"/>
          </reference>
          <reference field="3" count="1" selected="0">
            <x v="3"/>
          </reference>
          <reference field="5" count="1" selected="0">
            <x v="3"/>
          </reference>
          <reference field="6" count="1">
            <x v="8"/>
          </reference>
        </references>
      </pivotArea>
    </format>
    <format dxfId="160">
      <pivotArea dataOnly="0" labelOnly="1" outline="0" fieldPosition="0">
        <references count="5">
          <reference field="0" count="1" selected="0">
            <x v="4"/>
          </reference>
          <reference field="2" count="1" selected="0">
            <x v="4"/>
          </reference>
          <reference field="3" count="1" selected="0">
            <x v="3"/>
          </reference>
          <reference field="5" count="1" selected="0">
            <x v="2"/>
          </reference>
          <reference field="6" count="1">
            <x v="2"/>
          </reference>
        </references>
      </pivotArea>
    </format>
    <format dxfId="159">
      <pivotArea dataOnly="0" labelOnly="1" outline="0" fieldPosition="0">
        <references count="5">
          <reference field="0" count="1" selected="0">
            <x v="4"/>
          </reference>
          <reference field="2" count="1" selected="0">
            <x v="11"/>
          </reference>
          <reference field="3" count="1" selected="0">
            <x v="0"/>
          </reference>
          <reference field="5" count="1" selected="0">
            <x v="0"/>
          </reference>
          <reference field="6" count="1">
            <x v="1"/>
          </reference>
        </references>
      </pivotArea>
    </format>
    <format dxfId="158">
      <pivotArea dataOnly="0" labelOnly="1" outline="0" fieldPosition="0">
        <references count="5">
          <reference field="0" count="1" selected="0">
            <x v="4"/>
          </reference>
          <reference field="2" count="1" selected="0">
            <x v="18"/>
          </reference>
          <reference field="3" count="1" selected="0">
            <x v="3"/>
          </reference>
          <reference field="5" count="1" selected="0">
            <x v="3"/>
          </reference>
          <reference field="6" count="1">
            <x v="8"/>
          </reference>
        </references>
      </pivotArea>
    </format>
    <format dxfId="157">
      <pivotArea dataOnly="0" labelOnly="1" outline="0" fieldPosition="0">
        <references count="5">
          <reference field="0" count="1" selected="0">
            <x v="4"/>
          </reference>
          <reference field="2" count="1" selected="0">
            <x v="25"/>
          </reference>
          <reference field="3" count="1" selected="0">
            <x v="1"/>
          </reference>
          <reference field="5" count="1" selected="0">
            <x v="4"/>
          </reference>
          <reference field="6" count="1">
            <x v="0"/>
          </reference>
        </references>
      </pivotArea>
    </format>
    <format dxfId="156">
      <pivotArea dataOnly="0" labelOnly="1" outline="0" fieldPosition="0">
        <references count="5">
          <reference field="0" count="1" selected="0">
            <x v="5"/>
          </reference>
          <reference field="2" count="1" selected="0">
            <x v="5"/>
          </reference>
          <reference field="3" count="1" selected="0">
            <x v="2"/>
          </reference>
          <reference field="5" count="1" selected="0">
            <x v="3"/>
          </reference>
          <reference field="6" count="1">
            <x v="5"/>
          </reference>
        </references>
      </pivotArea>
    </format>
    <format dxfId="155">
      <pivotArea dataOnly="0" labelOnly="1" outline="0" fieldPosition="0">
        <references count="5">
          <reference field="0" count="1" selected="0">
            <x v="5"/>
          </reference>
          <reference field="2" count="1" selected="0">
            <x v="12"/>
          </reference>
          <reference field="3" count="1" selected="0">
            <x v="2"/>
          </reference>
          <reference field="5" count="1" selected="0">
            <x v="1"/>
          </reference>
          <reference field="6" count="1">
            <x v="3"/>
          </reference>
        </references>
      </pivotArea>
    </format>
    <format dxfId="154">
      <pivotArea dataOnly="0" labelOnly="1" outline="0" fieldPosition="0">
        <references count="5">
          <reference field="0" count="1" selected="0">
            <x v="5"/>
          </reference>
          <reference field="2" count="1" selected="0">
            <x v="19"/>
          </reference>
          <reference field="3" count="1" selected="0">
            <x v="1"/>
          </reference>
          <reference field="5" count="1" selected="0">
            <x v="4"/>
          </reference>
          <reference field="6" count="1">
            <x v="0"/>
          </reference>
        </references>
      </pivotArea>
    </format>
    <format dxfId="153">
      <pivotArea dataOnly="0" labelOnly="1" outline="0" fieldPosition="0">
        <references count="5">
          <reference field="0" count="1" selected="0">
            <x v="5"/>
          </reference>
          <reference field="2" count="1" selected="0">
            <x v="26"/>
          </reference>
          <reference field="3" count="1" selected="0">
            <x v="3"/>
          </reference>
          <reference field="5" count="1" selected="0">
            <x v="1"/>
          </reference>
          <reference field="6" count="1">
            <x v="3"/>
          </reference>
        </references>
      </pivotArea>
    </format>
    <format dxfId="152">
      <pivotArea dataOnly="0" labelOnly="1" outline="0" fieldPosition="0">
        <references count="5">
          <reference field="0" count="1" selected="0">
            <x v="6"/>
          </reference>
          <reference field="2" count="1" selected="0">
            <x v="6"/>
          </reference>
          <reference field="3" count="1" selected="0">
            <x v="2"/>
          </reference>
          <reference field="5" count="1" selected="0">
            <x v="0"/>
          </reference>
          <reference field="6" count="1">
            <x v="1"/>
          </reference>
        </references>
      </pivotArea>
    </format>
    <format dxfId="151">
      <pivotArea dataOnly="0" labelOnly="1" outline="0" fieldPosition="0">
        <references count="5">
          <reference field="0" count="1" selected="0">
            <x v="6"/>
          </reference>
          <reference field="2" count="1" selected="0">
            <x v="13"/>
          </reference>
          <reference field="3" count="1" selected="0">
            <x v="3"/>
          </reference>
          <reference field="5" count="1" selected="0">
            <x v="2"/>
          </reference>
          <reference field="6" count="1">
            <x v="6"/>
          </reference>
        </references>
      </pivotArea>
    </format>
    <format dxfId="150">
      <pivotArea dataOnly="0" labelOnly="1" outline="0" fieldPosition="0">
        <references count="5">
          <reference field="0" count="1" selected="0">
            <x v="6"/>
          </reference>
          <reference field="2" count="1" selected="0">
            <x v="20"/>
          </reference>
          <reference field="3" count="1" selected="0">
            <x v="0"/>
          </reference>
          <reference field="5" count="1" selected="0">
            <x v="2"/>
          </reference>
          <reference field="6" count="1">
            <x v="5"/>
          </reference>
        </references>
      </pivotArea>
    </format>
    <format dxfId="149">
      <pivotArea dataOnly="0" labelOnly="1" outline="0" fieldPosition="0">
        <references count="5">
          <reference field="0" count="1" selected="0">
            <x v="6"/>
          </reference>
          <reference field="2" count="1" selected="0">
            <x v="27"/>
          </reference>
          <reference field="3" count="1" selected="0">
            <x v="2"/>
          </reference>
          <reference field="5" count="1" selected="0">
            <x v="3"/>
          </reference>
          <reference field="6" count="1">
            <x v="8"/>
          </reference>
        </references>
      </pivotArea>
    </format>
    <format dxfId="148">
      <pivotArea dataOnly="0" labelOnly="1" outline="0" fieldPosition="0">
        <references count="6">
          <reference field="0" count="1" selected="0">
            <x v="0"/>
          </reference>
          <reference field="2" count="1" selected="0">
            <x v="0"/>
          </reference>
          <reference field="3" count="1" selected="0">
            <x v="2"/>
          </reference>
          <reference field="5" count="1" selected="0">
            <x v="2"/>
          </reference>
          <reference field="6" count="1" selected="0">
            <x v="4"/>
          </reference>
          <reference field="7" count="1">
            <x v="2"/>
          </reference>
        </references>
      </pivotArea>
    </format>
    <format dxfId="147">
      <pivotArea dataOnly="0" labelOnly="1" outline="0" fieldPosition="0">
        <references count="6">
          <reference field="0" count="1" selected="0">
            <x v="0"/>
          </reference>
          <reference field="2" count="1" selected="0">
            <x v="7"/>
          </reference>
          <reference field="3" count="1" selected="0">
            <x v="3"/>
          </reference>
          <reference field="5" count="1" selected="0">
            <x v="3"/>
          </reference>
          <reference field="6" count="1" selected="0">
            <x v="8"/>
          </reference>
          <reference field="7" count="1">
            <x v="3"/>
          </reference>
        </references>
      </pivotArea>
    </format>
    <format dxfId="146">
      <pivotArea dataOnly="0" labelOnly="1" outline="0" fieldPosition="0">
        <references count="6">
          <reference field="0" count="1" selected="0">
            <x v="0"/>
          </reference>
          <reference field="2" count="1" selected="0">
            <x v="21"/>
          </reference>
          <reference field="3" count="1" selected="0">
            <x v="1"/>
          </reference>
          <reference field="5" count="1" selected="0">
            <x v="4"/>
          </reference>
          <reference field="6" count="1" selected="0">
            <x v="7"/>
          </reference>
          <reference field="7" count="1">
            <x v="4"/>
          </reference>
        </references>
      </pivotArea>
    </format>
    <format dxfId="145">
      <pivotArea dataOnly="0" labelOnly="1" outline="0" fieldPosition="0">
        <references count="6">
          <reference field="0" count="1" selected="0">
            <x v="1"/>
          </reference>
          <reference field="2" count="1" selected="0">
            <x v="1"/>
          </reference>
          <reference field="3" count="1" selected="0">
            <x v="3"/>
          </reference>
          <reference field="5" count="1" selected="0">
            <x v="1"/>
          </reference>
          <reference field="6" count="1" selected="0">
            <x v="3"/>
          </reference>
          <reference field="7" count="1">
            <x v="1"/>
          </reference>
        </references>
      </pivotArea>
    </format>
    <format dxfId="144">
      <pivotArea dataOnly="0" labelOnly="1" outline="0" fieldPosition="0">
        <references count="6">
          <reference field="0" count="1" selected="0">
            <x v="1"/>
          </reference>
          <reference field="2" count="1" selected="0">
            <x v="8"/>
          </reference>
          <reference field="3" count="1" selected="0">
            <x v="1"/>
          </reference>
          <reference field="5" count="1" selected="0">
            <x v="0"/>
          </reference>
          <reference field="6" count="1" selected="0">
            <x v="1"/>
          </reference>
          <reference field="7" count="1">
            <x v="0"/>
          </reference>
        </references>
      </pivotArea>
    </format>
    <format dxfId="143">
      <pivotArea dataOnly="0" labelOnly="1" outline="0" fieldPosition="0">
        <references count="6">
          <reference field="0" count="1" selected="0">
            <x v="1"/>
          </reference>
          <reference field="2" count="1" selected="0">
            <x v="15"/>
          </reference>
          <reference field="3" count="1" selected="0">
            <x v="3"/>
          </reference>
          <reference field="5" count="1" selected="0">
            <x v="2"/>
          </reference>
          <reference field="6" count="1" selected="0">
            <x v="2"/>
          </reference>
          <reference field="7" count="1">
            <x v="2"/>
          </reference>
        </references>
      </pivotArea>
    </format>
    <format dxfId="142">
      <pivotArea dataOnly="0" labelOnly="1" outline="0" fieldPosition="0">
        <references count="6">
          <reference field="0" count="1" selected="0">
            <x v="2"/>
          </reference>
          <reference field="2" count="1" selected="0">
            <x v="2"/>
          </reference>
          <reference field="3" count="1" selected="0">
            <x v="2"/>
          </reference>
          <reference field="5" count="1" selected="0">
            <x v="1"/>
          </reference>
          <reference field="6" count="1" selected="0">
            <x v="3"/>
          </reference>
          <reference field="7" count="1">
            <x v="1"/>
          </reference>
        </references>
      </pivotArea>
    </format>
    <format dxfId="141">
      <pivotArea dataOnly="0" labelOnly="1" outline="0" fieldPosition="0">
        <references count="6">
          <reference field="0" count="1" selected="0">
            <x v="2"/>
          </reference>
          <reference field="2" count="1" selected="0">
            <x v="9"/>
          </reference>
          <reference field="3" count="1" selected="0">
            <x v="3"/>
          </reference>
          <reference field="5" count="1" selected="0">
            <x v="2"/>
          </reference>
          <reference field="6" count="1" selected="0">
            <x v="4"/>
          </reference>
          <reference field="7" count="1">
            <x v="2"/>
          </reference>
        </references>
      </pivotArea>
    </format>
    <format dxfId="140">
      <pivotArea dataOnly="0" labelOnly="1" outline="0" fieldPosition="0">
        <references count="6">
          <reference field="0" count="1" selected="0">
            <x v="2"/>
          </reference>
          <reference field="2" count="1" selected="0">
            <x v="16"/>
          </reference>
          <reference field="3" count="1" selected="0">
            <x v="0"/>
          </reference>
          <reference field="5" count="1" selected="0">
            <x v="0"/>
          </reference>
          <reference field="6" count="1" selected="0">
            <x v="1"/>
          </reference>
          <reference field="7" count="1">
            <x v="0"/>
          </reference>
        </references>
      </pivotArea>
    </format>
    <format dxfId="139">
      <pivotArea dataOnly="0" labelOnly="1" outline="0" fieldPosition="0">
        <references count="6">
          <reference field="0" count="1" selected="0">
            <x v="3"/>
          </reference>
          <reference field="2" count="1" selected="0">
            <x v="3"/>
          </reference>
          <reference field="3" count="1" selected="0">
            <x v="2"/>
          </reference>
          <reference field="5" count="1" selected="0">
            <x v="4"/>
          </reference>
          <reference field="6" count="1" selected="0">
            <x v="7"/>
          </reference>
          <reference field="7" count="1">
            <x v="4"/>
          </reference>
        </references>
      </pivotArea>
    </format>
    <format dxfId="138">
      <pivotArea dataOnly="0" labelOnly="1" outline="0" fieldPosition="0">
        <references count="6">
          <reference field="0" count="1" selected="0">
            <x v="3"/>
          </reference>
          <reference field="2" count="1" selected="0">
            <x v="17"/>
          </reference>
          <reference field="3" count="1" selected="0">
            <x v="3"/>
          </reference>
          <reference field="5" count="1" selected="0">
            <x v="3"/>
          </reference>
          <reference field="6" count="1" selected="0">
            <x v="8"/>
          </reference>
          <reference field="7" count="1">
            <x v="3"/>
          </reference>
        </references>
      </pivotArea>
    </format>
    <format dxfId="137">
      <pivotArea dataOnly="0" labelOnly="1" outline="0" fieldPosition="0">
        <references count="6">
          <reference field="0" count="1" selected="0">
            <x v="3"/>
          </reference>
          <reference field="2" count="1" selected="0">
            <x v="24"/>
          </reference>
          <reference field="3" count="1" selected="0">
            <x v="3"/>
          </reference>
          <reference field="5" count="1" selected="0">
            <x v="2"/>
          </reference>
          <reference field="6" count="1" selected="0">
            <x v="8"/>
          </reference>
          <reference field="7" count="1">
            <x v="2"/>
          </reference>
        </references>
      </pivotArea>
    </format>
    <format dxfId="136">
      <pivotArea dataOnly="0" labelOnly="1" outline="0" fieldPosition="0">
        <references count="6">
          <reference field="0" count="1" selected="0">
            <x v="4"/>
          </reference>
          <reference field="2" count="1" selected="0">
            <x v="4"/>
          </reference>
          <reference field="3" count="1" selected="0">
            <x v="3"/>
          </reference>
          <reference field="5" count="1" selected="0">
            <x v="2"/>
          </reference>
          <reference field="6" count="1" selected="0">
            <x v="2"/>
          </reference>
          <reference field="7" count="1">
            <x v="2"/>
          </reference>
        </references>
      </pivotArea>
    </format>
    <format dxfId="135">
      <pivotArea dataOnly="0" labelOnly="1" outline="0" fieldPosition="0">
        <references count="6">
          <reference field="0" count="1" selected="0">
            <x v="4"/>
          </reference>
          <reference field="2" count="1" selected="0">
            <x v="11"/>
          </reference>
          <reference field="3" count="1" selected="0">
            <x v="0"/>
          </reference>
          <reference field="5" count="1" selected="0">
            <x v="0"/>
          </reference>
          <reference field="6" count="1" selected="0">
            <x v="1"/>
          </reference>
          <reference field="7" count="1">
            <x v="0"/>
          </reference>
        </references>
      </pivotArea>
    </format>
    <format dxfId="134">
      <pivotArea dataOnly="0" labelOnly="1" outline="0" fieldPosition="0">
        <references count="6">
          <reference field="0" count="1" selected="0">
            <x v="4"/>
          </reference>
          <reference field="2" count="1" selected="0">
            <x v="18"/>
          </reference>
          <reference field="3" count="1" selected="0">
            <x v="3"/>
          </reference>
          <reference field="5" count="1" selected="0">
            <x v="3"/>
          </reference>
          <reference field="6" count="1" selected="0">
            <x v="8"/>
          </reference>
          <reference field="7" count="1">
            <x v="3"/>
          </reference>
        </references>
      </pivotArea>
    </format>
    <format dxfId="133">
      <pivotArea dataOnly="0" labelOnly="1" outline="0" fieldPosition="0">
        <references count="6">
          <reference field="0" count="1" selected="0">
            <x v="4"/>
          </reference>
          <reference field="2" count="1" selected="0">
            <x v="25"/>
          </reference>
          <reference field="3" count="1" selected="0">
            <x v="1"/>
          </reference>
          <reference field="5" count="1" selected="0">
            <x v="4"/>
          </reference>
          <reference field="6" count="1" selected="0">
            <x v="0"/>
          </reference>
          <reference field="7" count="1">
            <x v="4"/>
          </reference>
        </references>
      </pivotArea>
    </format>
    <format dxfId="132">
      <pivotArea dataOnly="0" labelOnly="1" outline="0" fieldPosition="0">
        <references count="6">
          <reference field="0" count="1" selected="0">
            <x v="5"/>
          </reference>
          <reference field="2" count="1" selected="0">
            <x v="5"/>
          </reference>
          <reference field="3" count="1" selected="0">
            <x v="2"/>
          </reference>
          <reference field="5" count="1" selected="0">
            <x v="3"/>
          </reference>
          <reference field="6" count="1" selected="0">
            <x v="5"/>
          </reference>
          <reference field="7" count="1">
            <x v="3"/>
          </reference>
        </references>
      </pivotArea>
    </format>
    <format dxfId="131">
      <pivotArea dataOnly="0" labelOnly="1" outline="0" fieldPosition="0">
        <references count="6">
          <reference field="0" count="1" selected="0">
            <x v="5"/>
          </reference>
          <reference field="2" count="1" selected="0">
            <x v="12"/>
          </reference>
          <reference field="3" count="1" selected="0">
            <x v="2"/>
          </reference>
          <reference field="5" count="1" selected="0">
            <x v="1"/>
          </reference>
          <reference field="6" count="1" selected="0">
            <x v="3"/>
          </reference>
          <reference field="7" count="1">
            <x v="1"/>
          </reference>
        </references>
      </pivotArea>
    </format>
    <format dxfId="130">
      <pivotArea dataOnly="0" labelOnly="1" outline="0" fieldPosition="0">
        <references count="6">
          <reference field="0" count="1" selected="0">
            <x v="5"/>
          </reference>
          <reference field="2" count="1" selected="0">
            <x v="19"/>
          </reference>
          <reference field="3" count="1" selected="0">
            <x v="1"/>
          </reference>
          <reference field="5" count="1" selected="0">
            <x v="4"/>
          </reference>
          <reference field="6" count="1" selected="0">
            <x v="0"/>
          </reference>
          <reference field="7" count="1">
            <x v="4"/>
          </reference>
        </references>
      </pivotArea>
    </format>
    <format dxfId="129">
      <pivotArea dataOnly="0" labelOnly="1" outline="0" fieldPosition="0">
        <references count="6">
          <reference field="0" count="1" selected="0">
            <x v="5"/>
          </reference>
          <reference field="2" count="1" selected="0">
            <x v="26"/>
          </reference>
          <reference field="3" count="1" selected="0">
            <x v="3"/>
          </reference>
          <reference field="5" count="1" selected="0">
            <x v="1"/>
          </reference>
          <reference field="6" count="1" selected="0">
            <x v="3"/>
          </reference>
          <reference field="7" count="1">
            <x v="1"/>
          </reference>
        </references>
      </pivotArea>
    </format>
    <format dxfId="128">
      <pivotArea dataOnly="0" labelOnly="1" outline="0" fieldPosition="0">
        <references count="6">
          <reference field="0" count="1" selected="0">
            <x v="6"/>
          </reference>
          <reference field="2" count="1" selected="0">
            <x v="6"/>
          </reference>
          <reference field="3" count="1" selected="0">
            <x v="2"/>
          </reference>
          <reference field="5" count="1" selected="0">
            <x v="0"/>
          </reference>
          <reference field="6" count="1" selected="0">
            <x v="1"/>
          </reference>
          <reference field="7" count="1">
            <x v="0"/>
          </reference>
        </references>
      </pivotArea>
    </format>
    <format dxfId="127">
      <pivotArea dataOnly="0" labelOnly="1" outline="0" fieldPosition="0">
        <references count="6">
          <reference field="0" count="1" selected="0">
            <x v="6"/>
          </reference>
          <reference field="2" count="1" selected="0">
            <x v="13"/>
          </reference>
          <reference field="3" count="1" selected="0">
            <x v="3"/>
          </reference>
          <reference field="5" count="1" selected="0">
            <x v="2"/>
          </reference>
          <reference field="6" count="1" selected="0">
            <x v="6"/>
          </reference>
          <reference field="7" count="1">
            <x v="2"/>
          </reference>
        </references>
      </pivotArea>
    </format>
    <format dxfId="126">
      <pivotArea dataOnly="0" labelOnly="1" outline="0" fieldPosition="0">
        <references count="6">
          <reference field="0" count="1" selected="0">
            <x v="6"/>
          </reference>
          <reference field="2" count="1" selected="0">
            <x v="27"/>
          </reference>
          <reference field="3" count="1" selected="0">
            <x v="2"/>
          </reference>
          <reference field="5" count="1" selected="0">
            <x v="3"/>
          </reference>
          <reference field="6" count="1" selected="0">
            <x v="8"/>
          </reference>
          <reference field="7" count="1">
            <x v="3"/>
          </reference>
        </references>
      </pivotArea>
    </format>
    <format dxfId="125">
      <pivotArea dataOnly="0" labelOnly="1" outline="0" fieldPosition="0">
        <references count="7">
          <reference field="0" count="1" selected="0">
            <x v="0"/>
          </reference>
          <reference field="2" count="1" selected="0">
            <x v="0"/>
          </reference>
          <reference field="3" count="1" selected="0">
            <x v="2"/>
          </reference>
          <reference field="5" count="1" selected="0">
            <x v="2"/>
          </reference>
          <reference field="6" count="1" selected="0">
            <x v="4"/>
          </reference>
          <reference field="7" count="1" selected="0">
            <x v="2"/>
          </reference>
          <reference field="8" count="1">
            <x v="3"/>
          </reference>
        </references>
      </pivotArea>
    </format>
    <format dxfId="124">
      <pivotArea dataOnly="0" labelOnly="1" outline="0" fieldPosition="0">
        <references count="7">
          <reference field="0" count="1" selected="0">
            <x v="0"/>
          </reference>
          <reference field="2" count="1" selected="0">
            <x v="7"/>
          </reference>
          <reference field="3" count="1" selected="0">
            <x v="3"/>
          </reference>
          <reference field="5" count="1" selected="0">
            <x v="3"/>
          </reference>
          <reference field="6" count="1" selected="0">
            <x v="8"/>
          </reference>
          <reference field="7" count="1" selected="0">
            <x v="3"/>
          </reference>
          <reference field="8" count="1">
            <x v="2"/>
          </reference>
        </references>
      </pivotArea>
    </format>
    <format dxfId="123">
      <pivotArea dataOnly="0" labelOnly="1" outline="0" fieldPosition="0">
        <references count="7">
          <reference field="0" count="1" selected="0">
            <x v="0"/>
          </reference>
          <reference field="2" count="1" selected="0">
            <x v="14"/>
          </reference>
          <reference field="3" count="1" selected="0">
            <x v="0"/>
          </reference>
          <reference field="5" count="1" selected="0">
            <x v="3"/>
          </reference>
          <reference field="6" count="1" selected="0">
            <x v="5"/>
          </reference>
          <reference field="7" count="1" selected="0">
            <x v="3"/>
          </reference>
          <reference field="8" count="1">
            <x v="4"/>
          </reference>
        </references>
      </pivotArea>
    </format>
    <format dxfId="122">
      <pivotArea dataOnly="0" labelOnly="1" outline="0" fieldPosition="0">
        <references count="7">
          <reference field="0" count="1" selected="0">
            <x v="0"/>
          </reference>
          <reference field="2" count="1" selected="0">
            <x v="21"/>
          </reference>
          <reference field="3" count="1" selected="0">
            <x v="1"/>
          </reference>
          <reference field="5" count="1" selected="0">
            <x v="4"/>
          </reference>
          <reference field="6" count="1" selected="0">
            <x v="7"/>
          </reference>
          <reference field="7" count="1" selected="0">
            <x v="4"/>
          </reference>
          <reference field="8" count="1">
            <x v="5"/>
          </reference>
        </references>
      </pivotArea>
    </format>
    <format dxfId="121">
      <pivotArea dataOnly="0" labelOnly="1" outline="0" fieldPosition="0">
        <references count="7">
          <reference field="0" count="1" selected="0">
            <x v="1"/>
          </reference>
          <reference field="2" count="1" selected="0">
            <x v="1"/>
          </reference>
          <reference field="3" count="1" selected="0">
            <x v="3"/>
          </reference>
          <reference field="5" count="1" selected="0">
            <x v="1"/>
          </reference>
          <reference field="6" count="1" selected="0">
            <x v="3"/>
          </reference>
          <reference field="7" count="1" selected="0">
            <x v="1"/>
          </reference>
          <reference field="8" count="1">
            <x v="4"/>
          </reference>
        </references>
      </pivotArea>
    </format>
    <format dxfId="120">
      <pivotArea dataOnly="0" labelOnly="1" outline="0" fieldPosition="0">
        <references count="7">
          <reference field="0" count="1" selected="0">
            <x v="1"/>
          </reference>
          <reference field="2" count="1" selected="0">
            <x v="8"/>
          </reference>
          <reference field="3" count="1" selected="0">
            <x v="1"/>
          </reference>
          <reference field="5" count="1" selected="0">
            <x v="0"/>
          </reference>
          <reference field="6" count="1" selected="0">
            <x v="1"/>
          </reference>
          <reference field="7" count="1" selected="0">
            <x v="0"/>
          </reference>
          <reference field="8" count="1">
            <x v="1"/>
          </reference>
        </references>
      </pivotArea>
    </format>
    <format dxfId="119">
      <pivotArea dataOnly="0" labelOnly="1" outline="0" fieldPosition="0">
        <references count="7">
          <reference field="0" count="1" selected="0">
            <x v="1"/>
          </reference>
          <reference field="2" count="1" selected="0">
            <x v="15"/>
          </reference>
          <reference field="3" count="1" selected="0">
            <x v="3"/>
          </reference>
          <reference field="5" count="1" selected="0">
            <x v="2"/>
          </reference>
          <reference field="6" count="1" selected="0">
            <x v="2"/>
          </reference>
          <reference field="7" count="1" selected="0">
            <x v="2"/>
          </reference>
          <reference field="8" count="1">
            <x v="5"/>
          </reference>
        </references>
      </pivotArea>
    </format>
    <format dxfId="118">
      <pivotArea dataOnly="0" labelOnly="1" outline="0" fieldPosition="0">
        <references count="7">
          <reference field="0" count="1" selected="0">
            <x v="1"/>
          </reference>
          <reference field="2" count="1" selected="0">
            <x v="22"/>
          </reference>
          <reference field="3" count="1" selected="0">
            <x v="2"/>
          </reference>
          <reference field="5" count="1" selected="0">
            <x v="2"/>
          </reference>
          <reference field="6" count="1" selected="0">
            <x v="2"/>
          </reference>
          <reference field="7" count="1" selected="0">
            <x v="2"/>
          </reference>
          <reference field="8" count="1">
            <x v="2"/>
          </reference>
        </references>
      </pivotArea>
    </format>
    <format dxfId="117">
      <pivotArea dataOnly="0" labelOnly="1" outline="0" fieldPosition="0">
        <references count="7">
          <reference field="0" count="1" selected="0">
            <x v="2"/>
          </reference>
          <reference field="2" count="1" selected="0">
            <x v="2"/>
          </reference>
          <reference field="3" count="1" selected="0">
            <x v="2"/>
          </reference>
          <reference field="5" count="1" selected="0">
            <x v="1"/>
          </reference>
          <reference field="6" count="1" selected="0">
            <x v="3"/>
          </reference>
          <reference field="7" count="1" selected="0">
            <x v="1"/>
          </reference>
          <reference field="8" count="1">
            <x v="5"/>
          </reference>
        </references>
      </pivotArea>
    </format>
    <format dxfId="116">
      <pivotArea dataOnly="0" labelOnly="1" outline="0" fieldPosition="0">
        <references count="7">
          <reference field="0" count="1" selected="0">
            <x v="2"/>
          </reference>
          <reference field="2" count="1" selected="0">
            <x v="9"/>
          </reference>
          <reference field="3" count="1" selected="0">
            <x v="3"/>
          </reference>
          <reference field="5" count="1" selected="0">
            <x v="2"/>
          </reference>
          <reference field="6" count="1" selected="0">
            <x v="4"/>
          </reference>
          <reference field="7" count="1" selected="0">
            <x v="2"/>
          </reference>
          <reference field="8" count="1">
            <x v="1"/>
          </reference>
        </references>
      </pivotArea>
    </format>
    <format dxfId="115">
      <pivotArea dataOnly="0" labelOnly="1" outline="0" fieldPosition="0">
        <references count="7">
          <reference field="0" count="1" selected="0">
            <x v="2"/>
          </reference>
          <reference field="2" count="1" selected="0">
            <x v="23"/>
          </reference>
          <reference field="3" count="1" selected="0">
            <x v="1"/>
          </reference>
          <reference field="5" count="1" selected="0">
            <x v="0"/>
          </reference>
          <reference field="6" count="1" selected="0">
            <x v="1"/>
          </reference>
          <reference field="7" count="1" selected="0">
            <x v="0"/>
          </reference>
          <reference field="8" count="1">
            <x v="2"/>
          </reference>
        </references>
      </pivotArea>
    </format>
    <format dxfId="114">
      <pivotArea dataOnly="0" labelOnly="1" outline="0" fieldPosition="0">
        <references count="7">
          <reference field="0" count="1" selected="0">
            <x v="3"/>
          </reference>
          <reference field="2" count="1" selected="0">
            <x v="3"/>
          </reference>
          <reference field="3" count="1" selected="0">
            <x v="2"/>
          </reference>
          <reference field="5" count="1" selected="0">
            <x v="4"/>
          </reference>
          <reference field="6" count="1" selected="0">
            <x v="7"/>
          </reference>
          <reference field="7" count="1" selected="0">
            <x v="4"/>
          </reference>
          <reference field="8" count="1">
            <x v="4"/>
          </reference>
        </references>
      </pivotArea>
    </format>
    <format dxfId="113">
      <pivotArea dataOnly="0" labelOnly="1" outline="0" fieldPosition="0">
        <references count="7">
          <reference field="0" count="1" selected="0">
            <x v="3"/>
          </reference>
          <reference field="2" count="1" selected="0">
            <x v="10"/>
          </reference>
          <reference field="3" count="1" selected="0">
            <x v="3"/>
          </reference>
          <reference field="5" count="1" selected="0">
            <x v="4"/>
          </reference>
          <reference field="6" count="1" selected="0">
            <x v="0"/>
          </reference>
          <reference field="7" count="1" selected="0">
            <x v="4"/>
          </reference>
          <reference field="8" count="1">
            <x v="1"/>
          </reference>
        </references>
      </pivotArea>
    </format>
    <format dxfId="112">
      <pivotArea dataOnly="0" labelOnly="1" outline="0" fieldPosition="0">
        <references count="7">
          <reference field="0" count="1" selected="0">
            <x v="3"/>
          </reference>
          <reference field="2" count="1" selected="0">
            <x v="17"/>
          </reference>
          <reference field="3" count="1" selected="0">
            <x v="3"/>
          </reference>
          <reference field="5" count="1" selected="0">
            <x v="3"/>
          </reference>
          <reference field="6" count="1" selected="0">
            <x v="8"/>
          </reference>
          <reference field="7" count="1" selected="0">
            <x v="3"/>
          </reference>
          <reference field="8" count="1">
            <x v="3"/>
          </reference>
        </references>
      </pivotArea>
    </format>
    <format dxfId="111">
      <pivotArea dataOnly="0" labelOnly="1" outline="0" fieldPosition="0">
        <references count="7">
          <reference field="0" count="1" selected="0">
            <x v="3"/>
          </reference>
          <reference field="2" count="1" selected="0">
            <x v="24"/>
          </reference>
          <reference field="3" count="1" selected="0">
            <x v="3"/>
          </reference>
          <reference field="5" count="1" selected="0">
            <x v="2"/>
          </reference>
          <reference field="6" count="1" selected="0">
            <x v="8"/>
          </reference>
          <reference field="7" count="1" selected="0">
            <x v="2"/>
          </reference>
          <reference field="8" count="1">
            <x v="2"/>
          </reference>
        </references>
      </pivotArea>
    </format>
    <format dxfId="110">
      <pivotArea dataOnly="0" labelOnly="1" outline="0" fieldPosition="0">
        <references count="7">
          <reference field="0" count="1" selected="0">
            <x v="4"/>
          </reference>
          <reference field="2" count="1" selected="0">
            <x v="4"/>
          </reference>
          <reference field="3" count="1" selected="0">
            <x v="3"/>
          </reference>
          <reference field="5" count="1" selected="0">
            <x v="2"/>
          </reference>
          <reference field="6" count="1" selected="0">
            <x v="2"/>
          </reference>
          <reference field="7" count="1" selected="0">
            <x v="2"/>
          </reference>
          <reference field="8" count="1">
            <x v="2"/>
          </reference>
        </references>
      </pivotArea>
    </format>
    <format dxfId="109">
      <pivotArea dataOnly="0" labelOnly="1" outline="0" fieldPosition="0">
        <references count="7">
          <reference field="0" count="1" selected="0">
            <x v="4"/>
          </reference>
          <reference field="2" count="1" selected="0">
            <x v="11"/>
          </reference>
          <reference field="3" count="1" selected="0">
            <x v="0"/>
          </reference>
          <reference field="5" count="1" selected="0">
            <x v="0"/>
          </reference>
          <reference field="6" count="1" selected="0">
            <x v="1"/>
          </reference>
          <reference field="7" count="1" selected="0">
            <x v="0"/>
          </reference>
          <reference field="8" count="1">
            <x v="4"/>
          </reference>
        </references>
      </pivotArea>
    </format>
    <format dxfId="108">
      <pivotArea dataOnly="0" labelOnly="1" outline="0" fieldPosition="0">
        <references count="7">
          <reference field="0" count="1" selected="0">
            <x v="4"/>
          </reference>
          <reference field="2" count="1" selected="0">
            <x v="18"/>
          </reference>
          <reference field="3" count="1" selected="0">
            <x v="3"/>
          </reference>
          <reference field="5" count="1" selected="0">
            <x v="3"/>
          </reference>
          <reference field="6" count="1" selected="0">
            <x v="8"/>
          </reference>
          <reference field="7" count="1" selected="0">
            <x v="3"/>
          </reference>
          <reference field="8" count="1">
            <x v="5"/>
          </reference>
        </references>
      </pivotArea>
    </format>
    <format dxfId="107">
      <pivotArea dataOnly="0" labelOnly="1" outline="0" fieldPosition="0">
        <references count="7">
          <reference field="0" count="1" selected="0">
            <x v="4"/>
          </reference>
          <reference field="2" count="1" selected="0">
            <x v="25"/>
          </reference>
          <reference field="3" count="1" selected="0">
            <x v="1"/>
          </reference>
          <reference field="5" count="1" selected="0">
            <x v="4"/>
          </reference>
          <reference field="6" count="1" selected="0">
            <x v="0"/>
          </reference>
          <reference field="7" count="1" selected="0">
            <x v="4"/>
          </reference>
          <reference field="8" count="1">
            <x v="3"/>
          </reference>
        </references>
      </pivotArea>
    </format>
    <format dxfId="106">
      <pivotArea dataOnly="0" labelOnly="1" outline="0" fieldPosition="0">
        <references count="7">
          <reference field="0" count="1" selected="0">
            <x v="5"/>
          </reference>
          <reference field="2" count="1" selected="0">
            <x v="5"/>
          </reference>
          <reference field="3" count="1" selected="0">
            <x v="2"/>
          </reference>
          <reference field="5" count="1" selected="0">
            <x v="3"/>
          </reference>
          <reference field="6" count="1" selected="0">
            <x v="5"/>
          </reference>
          <reference field="7" count="1" selected="0">
            <x v="3"/>
          </reference>
          <reference field="8" count="1">
            <x v="5"/>
          </reference>
        </references>
      </pivotArea>
    </format>
    <format dxfId="105">
      <pivotArea dataOnly="0" labelOnly="1" outline="0" fieldPosition="0">
        <references count="7">
          <reference field="0" count="1" selected="0">
            <x v="5"/>
          </reference>
          <reference field="2" count="1" selected="0">
            <x v="12"/>
          </reference>
          <reference field="3" count="1" selected="0">
            <x v="2"/>
          </reference>
          <reference field="5" count="1" selected="0">
            <x v="1"/>
          </reference>
          <reference field="6" count="1" selected="0">
            <x v="3"/>
          </reference>
          <reference field="7" count="1" selected="0">
            <x v="1"/>
          </reference>
          <reference field="8" count="1">
            <x v="1"/>
          </reference>
        </references>
      </pivotArea>
    </format>
    <format dxfId="104">
      <pivotArea dataOnly="0" labelOnly="1" outline="0" fieldPosition="0">
        <references count="7">
          <reference field="0" count="1" selected="0">
            <x v="5"/>
          </reference>
          <reference field="2" count="1" selected="0">
            <x v="19"/>
          </reference>
          <reference field="3" count="1" selected="0">
            <x v="1"/>
          </reference>
          <reference field="5" count="1" selected="0">
            <x v="4"/>
          </reference>
          <reference field="6" count="1" selected="0">
            <x v="0"/>
          </reference>
          <reference field="7" count="1" selected="0">
            <x v="4"/>
          </reference>
          <reference field="8" count="1">
            <x v="6"/>
          </reference>
        </references>
      </pivotArea>
    </format>
    <format dxfId="103">
      <pivotArea dataOnly="0" labelOnly="1" outline="0" fieldPosition="0">
        <references count="7">
          <reference field="0" count="1" selected="0">
            <x v="5"/>
          </reference>
          <reference field="2" count="1" selected="0">
            <x v="26"/>
          </reference>
          <reference field="3" count="1" selected="0">
            <x v="3"/>
          </reference>
          <reference field="5" count="1" selected="0">
            <x v="1"/>
          </reference>
          <reference field="6" count="1" selected="0">
            <x v="3"/>
          </reference>
          <reference field="7" count="1" selected="0">
            <x v="1"/>
          </reference>
          <reference field="8" count="1">
            <x v="2"/>
          </reference>
        </references>
      </pivotArea>
    </format>
    <format dxfId="102">
      <pivotArea dataOnly="0" labelOnly="1" outline="0" fieldPosition="0">
        <references count="7">
          <reference field="0" count="1" selected="0">
            <x v="6"/>
          </reference>
          <reference field="2" count="1" selected="0">
            <x v="6"/>
          </reference>
          <reference field="3" count="1" selected="0">
            <x v="2"/>
          </reference>
          <reference field="5" count="1" selected="0">
            <x v="0"/>
          </reference>
          <reference field="6" count="1" selected="0">
            <x v="1"/>
          </reference>
          <reference field="7" count="1" selected="0">
            <x v="0"/>
          </reference>
          <reference field="8" count="1">
            <x v="4"/>
          </reference>
        </references>
      </pivotArea>
    </format>
    <format dxfId="101">
      <pivotArea dataOnly="0" labelOnly="1" outline="0" fieldPosition="0">
        <references count="7">
          <reference field="0" count="1" selected="0">
            <x v="6"/>
          </reference>
          <reference field="2" count="1" selected="0">
            <x v="13"/>
          </reference>
          <reference field="3" count="1" selected="0">
            <x v="3"/>
          </reference>
          <reference field="5" count="1" selected="0">
            <x v="2"/>
          </reference>
          <reference field="6" count="1" selected="0">
            <x v="6"/>
          </reference>
          <reference field="7" count="1" selected="0">
            <x v="2"/>
          </reference>
          <reference field="8" count="1">
            <x v="1"/>
          </reference>
        </references>
      </pivotArea>
    </format>
    <format dxfId="100">
      <pivotArea dataOnly="0" labelOnly="1" outline="0" fieldPosition="0">
        <references count="7">
          <reference field="0" count="1" selected="0">
            <x v="6"/>
          </reference>
          <reference field="2" count="1" selected="0">
            <x v="20"/>
          </reference>
          <reference field="3" count="1" selected="0">
            <x v="0"/>
          </reference>
          <reference field="5" count="1" selected="0">
            <x v="2"/>
          </reference>
          <reference field="6" count="1" selected="0">
            <x v="5"/>
          </reference>
          <reference field="7" count="1" selected="0">
            <x v="2"/>
          </reference>
          <reference field="8" count="1">
            <x v="0"/>
          </reference>
        </references>
      </pivotArea>
    </format>
    <format dxfId="99">
      <pivotArea dataOnly="0" labelOnly="1" outline="0" fieldPosition="0">
        <references count="7">
          <reference field="0" count="1" selected="0">
            <x v="6"/>
          </reference>
          <reference field="2" count="1" selected="0">
            <x v="27"/>
          </reference>
          <reference field="3" count="1" selected="0">
            <x v="2"/>
          </reference>
          <reference field="5" count="1" selected="0">
            <x v="3"/>
          </reference>
          <reference field="6" count="1" selected="0">
            <x v="8"/>
          </reference>
          <reference field="7" count="1" selected="0">
            <x v="3"/>
          </reference>
          <reference field="8" count="1">
            <x v="1"/>
          </reference>
        </references>
      </pivotArea>
    </format>
    <format dxfId="98">
      <pivotArea dataOnly="0" labelOnly="1" outline="0" fieldPosition="0">
        <references count="8">
          <reference field="0" count="1" selected="0">
            <x v="0"/>
          </reference>
          <reference field="2" count="1" selected="0">
            <x v="0"/>
          </reference>
          <reference field="3" count="1" selected="0">
            <x v="2"/>
          </reference>
          <reference field="5" count="1" selected="0">
            <x v="2"/>
          </reference>
          <reference field="6" count="1" selected="0">
            <x v="4"/>
          </reference>
          <reference field="7" count="1" selected="0">
            <x v="2"/>
          </reference>
          <reference field="8" count="1" selected="0">
            <x v="3"/>
          </reference>
          <reference field="10" count="1">
            <x v="22"/>
          </reference>
        </references>
      </pivotArea>
    </format>
    <format dxfId="97">
      <pivotArea dataOnly="0" labelOnly="1" outline="0" fieldPosition="0">
        <references count="8">
          <reference field="0" count="1" selected="0">
            <x v="0"/>
          </reference>
          <reference field="2" count="1" selected="0">
            <x v="7"/>
          </reference>
          <reference field="3" count="1" selected="0">
            <x v="3"/>
          </reference>
          <reference field="5" count="1" selected="0">
            <x v="3"/>
          </reference>
          <reference field="6" count="1" selected="0">
            <x v="8"/>
          </reference>
          <reference field="7" count="1" selected="0">
            <x v="3"/>
          </reference>
          <reference field="8" count="1" selected="0">
            <x v="2"/>
          </reference>
          <reference field="10" count="1">
            <x v="34"/>
          </reference>
        </references>
      </pivotArea>
    </format>
    <format dxfId="96">
      <pivotArea dataOnly="0" labelOnly="1" outline="0" fieldPosition="0">
        <references count="8">
          <reference field="0" count="1" selected="0">
            <x v="0"/>
          </reference>
          <reference field="2" count="1" selected="0">
            <x v="14"/>
          </reference>
          <reference field="3" count="1" selected="0">
            <x v="0"/>
          </reference>
          <reference field="5" count="1" selected="0">
            <x v="3"/>
          </reference>
          <reference field="6" count="1" selected="0">
            <x v="5"/>
          </reference>
          <reference field="7" count="1" selected="0">
            <x v="3"/>
          </reference>
          <reference field="8" count="1" selected="0">
            <x v="4"/>
          </reference>
          <reference field="10" count="1">
            <x v="24"/>
          </reference>
        </references>
      </pivotArea>
    </format>
    <format dxfId="95">
      <pivotArea dataOnly="0" labelOnly="1" outline="0" fieldPosition="0">
        <references count="8">
          <reference field="0" count="1" selected="0">
            <x v="0"/>
          </reference>
          <reference field="2" count="1" selected="0">
            <x v="21"/>
          </reference>
          <reference field="3" count="1" selected="0">
            <x v="1"/>
          </reference>
          <reference field="5" count="1" selected="0">
            <x v="4"/>
          </reference>
          <reference field="6" count="1" selected="0">
            <x v="7"/>
          </reference>
          <reference field="7" count="1" selected="0">
            <x v="4"/>
          </reference>
          <reference field="8" count="1" selected="0">
            <x v="5"/>
          </reference>
          <reference field="10" count="1">
            <x v="25"/>
          </reference>
        </references>
      </pivotArea>
    </format>
    <format dxfId="94">
      <pivotArea dataOnly="0" labelOnly="1" outline="0" fieldPosition="0">
        <references count="8">
          <reference field="0" count="1" selected="0">
            <x v="1"/>
          </reference>
          <reference field="2" count="1" selected="0">
            <x v="1"/>
          </reference>
          <reference field="3" count="1" selected="0">
            <x v="3"/>
          </reference>
          <reference field="5" count="1" selected="0">
            <x v="1"/>
          </reference>
          <reference field="6" count="1" selected="0">
            <x v="3"/>
          </reference>
          <reference field="7" count="1" selected="0">
            <x v="1"/>
          </reference>
          <reference field="8" count="1" selected="0">
            <x v="4"/>
          </reference>
          <reference field="10" count="1">
            <x v="26"/>
          </reference>
        </references>
      </pivotArea>
    </format>
    <format dxfId="93">
      <pivotArea dataOnly="0" labelOnly="1" outline="0" fieldPosition="0">
        <references count="8">
          <reference field="0" count="1" selected="0">
            <x v="1"/>
          </reference>
          <reference field="2" count="1" selected="0">
            <x v="8"/>
          </reference>
          <reference field="3" count="1" selected="0">
            <x v="1"/>
          </reference>
          <reference field="5" count="1" selected="0">
            <x v="0"/>
          </reference>
          <reference field="6" count="1" selected="0">
            <x v="1"/>
          </reference>
          <reference field="7" count="1" selected="0">
            <x v="0"/>
          </reference>
          <reference field="8" count="1" selected="0">
            <x v="1"/>
          </reference>
          <reference field="10" count="1">
            <x v="27"/>
          </reference>
        </references>
      </pivotArea>
    </format>
    <format dxfId="92">
      <pivotArea dataOnly="0" labelOnly="1" outline="0" fieldPosition="0">
        <references count="8">
          <reference field="0" count="1" selected="0">
            <x v="1"/>
          </reference>
          <reference field="2" count="1" selected="0">
            <x v="15"/>
          </reference>
          <reference field="3" count="1" selected="0">
            <x v="3"/>
          </reference>
          <reference field="5" count="1" selected="0">
            <x v="2"/>
          </reference>
          <reference field="6" count="1" selected="0">
            <x v="2"/>
          </reference>
          <reference field="7" count="1" selected="0">
            <x v="2"/>
          </reference>
          <reference field="8" count="1" selected="0">
            <x v="5"/>
          </reference>
          <reference field="10" count="1">
            <x v="28"/>
          </reference>
        </references>
      </pivotArea>
    </format>
    <format dxfId="91">
      <pivotArea dataOnly="0" labelOnly="1" outline="0" fieldPosition="0">
        <references count="8">
          <reference field="0" count="1" selected="0">
            <x v="1"/>
          </reference>
          <reference field="2" count="1" selected="0">
            <x v="22"/>
          </reference>
          <reference field="3" count="1" selected="0">
            <x v="2"/>
          </reference>
          <reference field="5" count="1" selected="0">
            <x v="2"/>
          </reference>
          <reference field="6" count="1" selected="0">
            <x v="2"/>
          </reference>
          <reference field="7" count="1" selected="0">
            <x v="2"/>
          </reference>
          <reference field="8" count="1" selected="0">
            <x v="2"/>
          </reference>
          <reference field="10" count="1">
            <x v="22"/>
          </reference>
        </references>
      </pivotArea>
    </format>
    <format dxfId="90">
      <pivotArea dataOnly="0" labelOnly="1" outline="0" fieldPosition="0">
        <references count="8">
          <reference field="0" count="1" selected="0">
            <x v="2"/>
          </reference>
          <reference field="2" count="1" selected="0">
            <x v="2"/>
          </reference>
          <reference field="3" count="1" selected="0">
            <x v="2"/>
          </reference>
          <reference field="5" count="1" selected="0">
            <x v="1"/>
          </reference>
          <reference field="6" count="1" selected="0">
            <x v="3"/>
          </reference>
          <reference field="7" count="1" selected="0">
            <x v="1"/>
          </reference>
          <reference field="8" count="1" selected="0">
            <x v="5"/>
          </reference>
          <reference field="10" count="1">
            <x v="29"/>
          </reference>
        </references>
      </pivotArea>
    </format>
    <format dxfId="89">
      <pivotArea dataOnly="0" labelOnly="1" outline="0" fieldPosition="0">
        <references count="8">
          <reference field="0" count="1" selected="0">
            <x v="2"/>
          </reference>
          <reference field="2" count="1" selected="0">
            <x v="9"/>
          </reference>
          <reference field="3" count="1" selected="0">
            <x v="3"/>
          </reference>
          <reference field="5" count="1" selected="0">
            <x v="2"/>
          </reference>
          <reference field="6" count="1" selected="0">
            <x v="4"/>
          </reference>
          <reference field="7" count="1" selected="0">
            <x v="2"/>
          </reference>
          <reference field="8" count="1" selected="0">
            <x v="1"/>
          </reference>
          <reference field="10" count="1">
            <x v="30"/>
          </reference>
        </references>
      </pivotArea>
    </format>
    <format dxfId="88">
      <pivotArea dataOnly="0" labelOnly="1" outline="0" fieldPosition="0">
        <references count="8">
          <reference field="0" count="1" selected="0">
            <x v="2"/>
          </reference>
          <reference field="2" count="1" selected="0">
            <x v="16"/>
          </reference>
          <reference field="3" count="1" selected="0">
            <x v="0"/>
          </reference>
          <reference field="5" count="1" selected="0">
            <x v="0"/>
          </reference>
          <reference field="6" count="1" selected="0">
            <x v="1"/>
          </reference>
          <reference field="7" count="1" selected="0">
            <x v="0"/>
          </reference>
          <reference field="8" count="1" selected="0">
            <x v="1"/>
          </reference>
          <reference field="10" count="1">
            <x v="22"/>
          </reference>
        </references>
      </pivotArea>
    </format>
    <format dxfId="87">
      <pivotArea dataOnly="0" labelOnly="1" outline="0" fieldPosition="0">
        <references count="8">
          <reference field="0" count="1" selected="0">
            <x v="2"/>
          </reference>
          <reference field="2" count="1" selected="0">
            <x v="23"/>
          </reference>
          <reference field="3" count="1" selected="0">
            <x v="1"/>
          </reference>
          <reference field="5" count="1" selected="0">
            <x v="0"/>
          </reference>
          <reference field="6" count="1" selected="0">
            <x v="1"/>
          </reference>
          <reference field="7" count="1" selected="0">
            <x v="0"/>
          </reference>
          <reference field="8" count="1" selected="0">
            <x v="2"/>
          </reference>
          <reference field="10" count="1">
            <x v="31"/>
          </reference>
        </references>
      </pivotArea>
    </format>
    <format dxfId="86">
      <pivotArea dataOnly="0" labelOnly="1" outline="0" fieldPosition="0">
        <references count="8">
          <reference field="0" count="1" selected="0">
            <x v="3"/>
          </reference>
          <reference field="2" count="1" selected="0">
            <x v="3"/>
          </reference>
          <reference field="3" count="1" selected="0">
            <x v="2"/>
          </reference>
          <reference field="5" count="1" selected="0">
            <x v="4"/>
          </reference>
          <reference field="6" count="1" selected="0">
            <x v="7"/>
          </reference>
          <reference field="7" count="1" selected="0">
            <x v="4"/>
          </reference>
          <reference field="8" count="1" selected="0">
            <x v="4"/>
          </reference>
          <reference field="10" count="1">
            <x v="21"/>
          </reference>
        </references>
      </pivotArea>
    </format>
    <format dxfId="85">
      <pivotArea dataOnly="0" labelOnly="1" outline="0" fieldPosition="0">
        <references count="8">
          <reference field="0" count="1" selected="0">
            <x v="3"/>
          </reference>
          <reference field="2" count="1" selected="0">
            <x v="10"/>
          </reference>
          <reference field="3" count="1" selected="0">
            <x v="3"/>
          </reference>
          <reference field="5" count="1" selected="0">
            <x v="4"/>
          </reference>
          <reference field="6" count="1" selected="0">
            <x v="0"/>
          </reference>
          <reference field="7" count="1" selected="0">
            <x v="4"/>
          </reference>
          <reference field="8" count="1" selected="0">
            <x v="1"/>
          </reference>
          <reference field="10" count="1">
            <x v="32"/>
          </reference>
        </references>
      </pivotArea>
    </format>
    <format dxfId="84">
      <pivotArea dataOnly="0" labelOnly="1" outline="0" fieldPosition="0">
        <references count="8">
          <reference field="0" count="1" selected="0">
            <x v="3"/>
          </reference>
          <reference field="2" count="1" selected="0">
            <x v="17"/>
          </reference>
          <reference field="3" count="1" selected="0">
            <x v="3"/>
          </reference>
          <reference field="5" count="1" selected="0">
            <x v="3"/>
          </reference>
          <reference field="6" count="1" selected="0">
            <x v="8"/>
          </reference>
          <reference field="7" count="1" selected="0">
            <x v="3"/>
          </reference>
          <reference field="8" count="1" selected="0">
            <x v="3"/>
          </reference>
          <reference field="10" count="1">
            <x v="23"/>
          </reference>
        </references>
      </pivotArea>
    </format>
    <format dxfId="83">
      <pivotArea dataOnly="0" labelOnly="1" outline="0" fieldPosition="0">
        <references count="8">
          <reference field="0" count="1" selected="0">
            <x v="3"/>
          </reference>
          <reference field="2" count="1" selected="0">
            <x v="24"/>
          </reference>
          <reference field="3" count="1" selected="0">
            <x v="3"/>
          </reference>
          <reference field="5" count="1" selected="0">
            <x v="2"/>
          </reference>
          <reference field="6" count="1" selected="0">
            <x v="8"/>
          </reference>
          <reference field="7" count="1" selected="0">
            <x v="2"/>
          </reference>
          <reference field="8" count="1" selected="0">
            <x v="2"/>
          </reference>
          <reference field="10" count="1">
            <x v="28"/>
          </reference>
        </references>
      </pivotArea>
    </format>
    <format dxfId="82">
      <pivotArea dataOnly="0" labelOnly="1" outline="0" fieldPosition="0">
        <references count="8">
          <reference field="0" count="1" selected="0">
            <x v="4"/>
          </reference>
          <reference field="2" count="1" selected="0">
            <x v="4"/>
          </reference>
          <reference field="3" count="1" selected="0">
            <x v="3"/>
          </reference>
          <reference field="5" count="1" selected="0">
            <x v="2"/>
          </reference>
          <reference field="6" count="1" selected="0">
            <x v="2"/>
          </reference>
          <reference field="7" count="1" selected="0">
            <x v="2"/>
          </reference>
          <reference field="8" count="1" selected="0">
            <x v="2"/>
          </reference>
          <reference field="10" count="1">
            <x v="33"/>
          </reference>
        </references>
      </pivotArea>
    </format>
    <format dxfId="81">
      <pivotArea dataOnly="0" labelOnly="1" outline="0" fieldPosition="0">
        <references count="8">
          <reference field="0" count="1" selected="0">
            <x v="4"/>
          </reference>
          <reference field="2" count="1" selected="0">
            <x v="11"/>
          </reference>
          <reference field="3" count="1" selected="0">
            <x v="0"/>
          </reference>
          <reference field="5" count="1" selected="0">
            <x v="0"/>
          </reference>
          <reference field="6" count="1" selected="0">
            <x v="1"/>
          </reference>
          <reference field="7" count="1" selected="0">
            <x v="0"/>
          </reference>
          <reference field="8" count="1" selected="0">
            <x v="4"/>
          </reference>
          <reference field="10" count="1">
            <x v="34"/>
          </reference>
        </references>
      </pivotArea>
    </format>
    <format dxfId="80">
      <pivotArea dataOnly="0" labelOnly="1" outline="0" fieldPosition="0">
        <references count="8">
          <reference field="0" count="1" selected="0">
            <x v="4"/>
          </reference>
          <reference field="2" count="1" selected="0">
            <x v="18"/>
          </reference>
          <reference field="3" count="1" selected="0">
            <x v="3"/>
          </reference>
          <reference field="5" count="1" selected="0">
            <x v="3"/>
          </reference>
          <reference field="6" count="1" selected="0">
            <x v="8"/>
          </reference>
          <reference field="7" count="1" selected="0">
            <x v="3"/>
          </reference>
          <reference field="8" count="1" selected="0">
            <x v="5"/>
          </reference>
          <reference field="10" count="1">
            <x v="35"/>
          </reference>
        </references>
      </pivotArea>
    </format>
    <format dxfId="79">
      <pivotArea dataOnly="0" labelOnly="1" outline="0" fieldPosition="0">
        <references count="8">
          <reference field="0" count="1" selected="0">
            <x v="4"/>
          </reference>
          <reference field="2" count="1" selected="0">
            <x v="25"/>
          </reference>
          <reference field="3" count="1" selected="0">
            <x v="1"/>
          </reference>
          <reference field="5" count="1" selected="0">
            <x v="4"/>
          </reference>
          <reference field="6" count="1" selected="0">
            <x v="0"/>
          </reference>
          <reference field="7" count="1" selected="0">
            <x v="4"/>
          </reference>
          <reference field="8" count="1" selected="0">
            <x v="3"/>
          </reference>
          <reference field="10" count="1">
            <x v="36"/>
          </reference>
        </references>
      </pivotArea>
    </format>
    <format dxfId="78">
      <pivotArea dataOnly="0" labelOnly="1" outline="0" fieldPosition="0">
        <references count="8">
          <reference field="0" count="1" selected="0">
            <x v="5"/>
          </reference>
          <reference field="2" count="1" selected="0">
            <x v="5"/>
          </reference>
          <reference field="3" count="1" selected="0">
            <x v="2"/>
          </reference>
          <reference field="5" count="1" selected="0">
            <x v="3"/>
          </reference>
          <reference field="6" count="1" selected="0">
            <x v="5"/>
          </reference>
          <reference field="7" count="1" selected="0">
            <x v="3"/>
          </reference>
          <reference field="8" count="1" selected="0">
            <x v="5"/>
          </reference>
          <reference field="10" count="1">
            <x v="37"/>
          </reference>
        </references>
      </pivotArea>
    </format>
    <format dxfId="77">
      <pivotArea dataOnly="0" labelOnly="1" outline="0" fieldPosition="0">
        <references count="8">
          <reference field="0" count="1" selected="0">
            <x v="5"/>
          </reference>
          <reference field="2" count="1" selected="0">
            <x v="12"/>
          </reference>
          <reference field="3" count="1" selected="0">
            <x v="2"/>
          </reference>
          <reference field="5" count="1" selected="0">
            <x v="1"/>
          </reference>
          <reference field="6" count="1" selected="0">
            <x v="3"/>
          </reference>
          <reference field="7" count="1" selected="0">
            <x v="1"/>
          </reference>
          <reference field="8" count="1" selected="0">
            <x v="1"/>
          </reference>
          <reference field="10" count="1">
            <x v="38"/>
          </reference>
        </references>
      </pivotArea>
    </format>
    <format dxfId="76">
      <pivotArea dataOnly="0" labelOnly="1" outline="0" fieldPosition="0">
        <references count="8">
          <reference field="0" count="1" selected="0">
            <x v="5"/>
          </reference>
          <reference field="2" count="1" selected="0">
            <x v="19"/>
          </reference>
          <reference field="3" count="1" selected="0">
            <x v="1"/>
          </reference>
          <reference field="5" count="1" selected="0">
            <x v="4"/>
          </reference>
          <reference field="6" count="1" selected="0">
            <x v="0"/>
          </reference>
          <reference field="7" count="1" selected="0">
            <x v="4"/>
          </reference>
          <reference field="8" count="1" selected="0">
            <x v="6"/>
          </reference>
          <reference field="10" count="1">
            <x v="39"/>
          </reference>
        </references>
      </pivotArea>
    </format>
    <format dxfId="75">
      <pivotArea dataOnly="0" labelOnly="1" outline="0" fieldPosition="0">
        <references count="8">
          <reference field="0" count="1" selected="0">
            <x v="5"/>
          </reference>
          <reference field="2" count="1" selected="0">
            <x v="26"/>
          </reference>
          <reference field="3" count="1" selected="0">
            <x v="3"/>
          </reference>
          <reference field="5" count="1" selected="0">
            <x v="1"/>
          </reference>
          <reference field="6" count="1" selected="0">
            <x v="3"/>
          </reference>
          <reference field="7" count="1" selected="0">
            <x v="1"/>
          </reference>
          <reference field="8" count="1" selected="0">
            <x v="2"/>
          </reference>
          <reference field="10" count="1">
            <x v="32"/>
          </reference>
        </references>
      </pivotArea>
    </format>
    <format dxfId="74">
      <pivotArea dataOnly="0" labelOnly="1" outline="0" fieldPosition="0">
        <references count="8">
          <reference field="0" count="1" selected="0">
            <x v="6"/>
          </reference>
          <reference field="2" count="1" selected="0">
            <x v="6"/>
          </reference>
          <reference field="3" count="1" selected="0">
            <x v="2"/>
          </reference>
          <reference field="5" count="1" selected="0">
            <x v="0"/>
          </reference>
          <reference field="6" count="1" selected="0">
            <x v="1"/>
          </reference>
          <reference field="7" count="1" selected="0">
            <x v="0"/>
          </reference>
          <reference field="8" count="1" selected="0">
            <x v="4"/>
          </reference>
          <reference field="10" count="1">
            <x v="40"/>
          </reference>
        </references>
      </pivotArea>
    </format>
    <format dxfId="73">
      <pivotArea dataOnly="0" labelOnly="1" outline="0" fieldPosition="0">
        <references count="8">
          <reference field="0" count="1" selected="0">
            <x v="6"/>
          </reference>
          <reference field="2" count="1" selected="0">
            <x v="13"/>
          </reference>
          <reference field="3" count="1" selected="0">
            <x v="3"/>
          </reference>
          <reference field="5" count="1" selected="0">
            <x v="2"/>
          </reference>
          <reference field="6" count="1" selected="0">
            <x v="6"/>
          </reference>
          <reference field="7" count="1" selected="0">
            <x v="2"/>
          </reference>
          <reference field="8" count="1" selected="0">
            <x v="1"/>
          </reference>
          <reference field="10" count="1">
            <x v="28"/>
          </reference>
        </references>
      </pivotArea>
    </format>
    <format dxfId="72">
      <pivotArea dataOnly="0" labelOnly="1" outline="0" fieldPosition="0">
        <references count="8">
          <reference field="0" count="1" selected="0">
            <x v="6"/>
          </reference>
          <reference field="2" count="1" selected="0">
            <x v="20"/>
          </reference>
          <reference field="3" count="1" selected="0">
            <x v="0"/>
          </reference>
          <reference field="5" count="1" selected="0">
            <x v="2"/>
          </reference>
          <reference field="6" count="1" selected="0">
            <x v="5"/>
          </reference>
          <reference field="7" count="1" selected="0">
            <x v="2"/>
          </reference>
          <reference field="8" count="1" selected="0">
            <x v="0"/>
          </reference>
          <reference field="10" count="1">
            <x v="24"/>
          </reference>
        </references>
      </pivotArea>
    </format>
    <format dxfId="71">
      <pivotArea dataOnly="0" labelOnly="1" outline="0" fieldPosition="0">
        <references count="8">
          <reference field="0" count="1" selected="0">
            <x v="6"/>
          </reference>
          <reference field="2" count="1" selected="0">
            <x v="27"/>
          </reference>
          <reference field="3" count="1" selected="0">
            <x v="2"/>
          </reference>
          <reference field="5" count="1" selected="0">
            <x v="3"/>
          </reference>
          <reference field="6" count="1" selected="0">
            <x v="8"/>
          </reference>
          <reference field="7" count="1" selected="0">
            <x v="3"/>
          </reference>
          <reference field="8" count="1" selected="0">
            <x v="1"/>
          </reference>
          <reference field="10" count="1">
            <x v="41"/>
          </reference>
        </references>
      </pivotArea>
    </format>
    <format dxfId="70">
      <pivotArea dataOnly="0" labelOnly="1" outline="0" fieldPosition="0">
        <references count="9">
          <reference field="0" count="1" selected="0">
            <x v="0"/>
          </reference>
          <reference field="2" count="1" selected="0">
            <x v="0"/>
          </reference>
          <reference field="3" count="1" selected="0">
            <x v="2"/>
          </reference>
          <reference field="5" count="1" selected="0">
            <x v="2"/>
          </reference>
          <reference field="6" count="1" selected="0">
            <x v="4"/>
          </reference>
          <reference field="7" count="1" selected="0">
            <x v="2"/>
          </reference>
          <reference field="8" count="1" selected="0">
            <x v="3"/>
          </reference>
          <reference field="10" count="1" selected="0">
            <x v="22"/>
          </reference>
          <reference field="11" count="1">
            <x v="29"/>
          </reference>
        </references>
      </pivotArea>
    </format>
    <format dxfId="69">
      <pivotArea dataOnly="0" labelOnly="1" outline="0" fieldPosition="0">
        <references count="9">
          <reference field="0" count="1" selected="0">
            <x v="0"/>
          </reference>
          <reference field="2" count="1" selected="0">
            <x v="7"/>
          </reference>
          <reference field="3" count="1" selected="0">
            <x v="3"/>
          </reference>
          <reference field="5" count="1" selected="0">
            <x v="3"/>
          </reference>
          <reference field="6" count="1" selected="0">
            <x v="8"/>
          </reference>
          <reference field="7" count="1" selected="0">
            <x v="3"/>
          </reference>
          <reference field="8" count="1" selected="0">
            <x v="2"/>
          </reference>
          <reference field="10" count="1" selected="0">
            <x v="34"/>
          </reference>
          <reference field="11" count="1">
            <x v="1"/>
          </reference>
        </references>
      </pivotArea>
    </format>
    <format dxfId="68">
      <pivotArea dataOnly="0" labelOnly="1" outline="0" fieldPosition="0">
        <references count="9">
          <reference field="0" count="1" selected="0">
            <x v="0"/>
          </reference>
          <reference field="2" count="1" selected="0">
            <x v="14"/>
          </reference>
          <reference field="3" count="1" selected="0">
            <x v="0"/>
          </reference>
          <reference field="5" count="1" selected="0">
            <x v="3"/>
          </reference>
          <reference field="6" count="1" selected="0">
            <x v="5"/>
          </reference>
          <reference field="7" count="1" selected="0">
            <x v="3"/>
          </reference>
          <reference field="8" count="1" selected="0">
            <x v="4"/>
          </reference>
          <reference field="10" count="1" selected="0">
            <x v="24"/>
          </reference>
          <reference field="11" count="1">
            <x v="30"/>
          </reference>
        </references>
      </pivotArea>
    </format>
    <format dxfId="67">
      <pivotArea dataOnly="0" labelOnly="1" outline="0" fieldPosition="0">
        <references count="9">
          <reference field="0" count="1" selected="0">
            <x v="0"/>
          </reference>
          <reference field="2" count="1" selected="0">
            <x v="21"/>
          </reference>
          <reference field="3" count="1" selected="0">
            <x v="1"/>
          </reference>
          <reference field="5" count="1" selected="0">
            <x v="4"/>
          </reference>
          <reference field="6" count="1" selected="0">
            <x v="7"/>
          </reference>
          <reference field="7" count="1" selected="0">
            <x v="4"/>
          </reference>
          <reference field="8" count="1" selected="0">
            <x v="5"/>
          </reference>
          <reference field="10" count="1" selected="0">
            <x v="25"/>
          </reference>
          <reference field="11" count="1">
            <x v="31"/>
          </reference>
        </references>
      </pivotArea>
    </format>
    <format dxfId="66">
      <pivotArea dataOnly="0" labelOnly="1" outline="0" fieldPosition="0">
        <references count="9">
          <reference field="0" count="1" selected="0">
            <x v="1"/>
          </reference>
          <reference field="2" count="1" selected="0">
            <x v="1"/>
          </reference>
          <reference field="3" count="1" selected="0">
            <x v="3"/>
          </reference>
          <reference field="5" count="1" selected="0">
            <x v="1"/>
          </reference>
          <reference field="6" count="1" selected="0">
            <x v="3"/>
          </reference>
          <reference field="7" count="1" selected="0">
            <x v="1"/>
          </reference>
          <reference field="8" count="1" selected="0">
            <x v="4"/>
          </reference>
          <reference field="10" count="1" selected="0">
            <x v="26"/>
          </reference>
          <reference field="11" count="1">
            <x v="32"/>
          </reference>
        </references>
      </pivotArea>
    </format>
    <format dxfId="65">
      <pivotArea dataOnly="0" labelOnly="1" outline="0" fieldPosition="0">
        <references count="9">
          <reference field="0" count="1" selected="0">
            <x v="1"/>
          </reference>
          <reference field="2" count="1" selected="0">
            <x v="8"/>
          </reference>
          <reference field="3" count="1" selected="0">
            <x v="1"/>
          </reference>
          <reference field="5" count="1" selected="0">
            <x v="0"/>
          </reference>
          <reference field="6" count="1" selected="0">
            <x v="1"/>
          </reference>
          <reference field="7" count="1" selected="0">
            <x v="0"/>
          </reference>
          <reference field="8" count="1" selected="0">
            <x v="1"/>
          </reference>
          <reference field="10" count="1" selected="0">
            <x v="27"/>
          </reference>
          <reference field="11" count="1">
            <x v="28"/>
          </reference>
        </references>
      </pivotArea>
    </format>
    <format dxfId="64">
      <pivotArea dataOnly="0" labelOnly="1" outline="0" fieldPosition="0">
        <references count="1">
          <reference field="0" count="0" defaultSubtotal="1"/>
        </references>
      </pivotArea>
    </format>
    <format dxfId="63">
      <pivotArea dataOnly="0" labelOnly="1" outline="0" fieldPosition="0">
        <references count="1">
          <reference field="0" count="1" defaultSubtotal="1">
            <x v="0"/>
          </reference>
        </references>
      </pivotArea>
    </format>
    <format dxfId="62">
      <pivotArea outline="0" collapsedLevelsAreSubtotals="1" fieldPosition="0"/>
    </format>
  </formats>
  <conditionalFormats count="1">
    <conditionalFormat scope="data" priority="23">
      <pivotAreas count="1">
        <pivotArea outline="0" fieldPosition="0">
          <references count="1">
            <reference field="4294967294" count="1" selected="0">
              <x v="0"/>
            </reference>
          </references>
        </pivotArea>
      </pivotAreas>
    </conditionalFormat>
  </conditional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rowGrandTotals="0" colGrandTotals="0" itemPrintTitles="1" createdVersion="4" indent="0" compact="0" compactData="0" multipleFieldFilters="0">
  <location ref="R2:U30" firstHeaderRow="1" firstDataRow="1" firstDataCol="4"/>
  <pivotFields count="17">
    <pivotField axis="axisRow" compact="0" outline="0" showAll="0" defaultSubtotal="0">
      <items count="7">
        <item x="0"/>
        <item x="1"/>
        <item x="2"/>
        <item x="3"/>
        <item x="4"/>
        <item x="5"/>
        <item x="6"/>
      </items>
    </pivotField>
    <pivotField compact="0" outline="0" showAll="0" defaultSubtotal="0"/>
    <pivotField axis="axisRow" compact="0" outline="0" showAll="0" defaultSubtotal="0">
      <items count="28">
        <item x="0"/>
        <item x="4"/>
        <item x="8"/>
        <item x="12"/>
        <item x="16"/>
        <item x="20"/>
        <item x="24"/>
        <item x="1"/>
        <item x="5"/>
        <item x="9"/>
        <item x="13"/>
        <item x="17"/>
        <item x="21"/>
        <item x="25"/>
        <item x="2"/>
        <item x="6"/>
        <item x="10"/>
        <item x="14"/>
        <item x="18"/>
        <item x="22"/>
        <item x="26"/>
        <item x="3"/>
        <item x="7"/>
        <item x="11"/>
        <item x="15"/>
        <item x="19"/>
        <item x="23"/>
        <item x="2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x="6"/>
        <item x="4"/>
        <item x="1"/>
        <item x="0"/>
        <item x="5"/>
        <item x="2"/>
        <item x="3"/>
      </items>
    </pivotField>
    <pivotField compact="0" numFmtId="9" outline="0" showAll="0" defaultSubtotal="0"/>
    <pivotField compact="0" numFmtId="164" outline="0" showAll="0" defaultSubtotal="0"/>
    <pivotField axis="axisRow" compact="0" outline="0" showAll="0" defaultSubtotal="0">
      <items count="38">
        <item m="1" x="20"/>
        <item x="0"/>
        <item m="1" x="35"/>
        <item m="1" x="37"/>
        <item x="6"/>
        <item x="5"/>
        <item x="8"/>
        <item x="1"/>
        <item m="1" x="31"/>
        <item m="1" x="22"/>
        <item m="1" x="28"/>
        <item m="1" x="29"/>
        <item m="1" x="25"/>
        <item m="1" x="18"/>
        <item x="12"/>
        <item m="1" x="16"/>
        <item m="1" x="36"/>
        <item m="1" x="27"/>
        <item m="1" x="26"/>
        <item m="1" x="30"/>
        <item m="1" x="15"/>
        <item m="1" x="32"/>
        <item m="1" x="21"/>
        <item m="1" x="33"/>
        <item m="1" x="34"/>
        <item m="1" x="23"/>
        <item m="1" x="17"/>
        <item m="1" x="19"/>
        <item m="1" x="24"/>
        <item x="9"/>
        <item x="2"/>
        <item x="3"/>
        <item x="4"/>
        <item x="7"/>
        <item x="10"/>
        <item x="11"/>
        <item x="13"/>
        <item x="14"/>
      </items>
    </pivotField>
    <pivotField compact="0" outline="0" showAll="0" defaultSubtotal="0"/>
    <pivotField compact="0" outline="0" showAll="0" defaultSubtotal="0"/>
    <pivotField compact="0" numFmtId="6" outline="0" showAll="0" defaultSubtotal="0"/>
    <pivotField compact="0" numFmtId="6" outline="0" showAll="0" defaultSubtotal="0"/>
    <pivotField compact="0" outline="0" showAll="0" defaultSubtotal="0"/>
  </pivotFields>
  <rowFields count="4">
    <field x="0"/>
    <field x="2"/>
    <field x="8"/>
    <field x="11"/>
  </rowFields>
  <rowItems count="28">
    <i>
      <x/>
      <x/>
      <x v="3"/>
      <x v="1"/>
    </i>
    <i r="1">
      <x v="7"/>
      <x v="2"/>
      <x v="7"/>
    </i>
    <i r="1">
      <x v="14"/>
      <x v="5"/>
      <x v="30"/>
    </i>
    <i r="1">
      <x v="21"/>
      <x v="6"/>
      <x v="31"/>
    </i>
    <i>
      <x v="1"/>
      <x v="1"/>
      <x v="5"/>
      <x v="32"/>
    </i>
    <i r="1">
      <x v="8"/>
      <x v="1"/>
      <x v="5"/>
    </i>
    <i r="1">
      <x v="15"/>
      <x v="6"/>
      <x v="4"/>
    </i>
    <i r="1">
      <x v="22"/>
      <x v="2"/>
      <x v="7"/>
    </i>
    <i>
      <x v="2"/>
      <x v="2"/>
      <x v="6"/>
      <x v="33"/>
    </i>
    <i r="1">
      <x v="9"/>
      <x v="1"/>
      <x v="4"/>
    </i>
    <i r="1">
      <x v="16"/>
      <x v="1"/>
      <x v="32"/>
    </i>
    <i r="1">
      <x v="23"/>
      <x v="2"/>
      <x v="6"/>
    </i>
    <i>
      <x v="3"/>
      <x v="3"/>
      <x v="5"/>
      <x v="29"/>
    </i>
    <i r="1">
      <x v="10"/>
      <x v="1"/>
      <x v="34"/>
    </i>
    <i r="1">
      <x v="17"/>
      <x v="3"/>
      <x v="35"/>
    </i>
    <i r="1">
      <x v="24"/>
      <x v="2"/>
      <x v="14"/>
    </i>
    <i>
      <x v="4"/>
      <x v="4"/>
      <x v="2"/>
      <x v="36"/>
    </i>
    <i r="1">
      <x v="11"/>
      <x v="5"/>
      <x v="37"/>
    </i>
    <i r="1">
      <x v="18"/>
      <x v="6"/>
      <x v="4"/>
    </i>
    <i r="1">
      <x v="25"/>
      <x v="3"/>
      <x v="7"/>
    </i>
    <i>
      <x v="5"/>
      <x v="5"/>
      <x v="6"/>
      <x v="33"/>
    </i>
    <i r="1">
      <x v="12"/>
      <x v="1"/>
      <x v="4"/>
    </i>
    <i r="1">
      <x v="19"/>
      <x v="4"/>
      <x v="29"/>
    </i>
    <i r="1">
      <x v="26"/>
      <x v="2"/>
      <x v="4"/>
    </i>
    <i>
      <x v="6"/>
      <x v="6"/>
      <x v="5"/>
      <x v="29"/>
    </i>
    <i r="1">
      <x v="13"/>
      <x v="1"/>
      <x v="33"/>
    </i>
    <i r="1">
      <x v="20"/>
      <x/>
      <x v="4"/>
    </i>
    <i r="1">
      <x v="27"/>
      <x v="1"/>
      <x v="32"/>
    </i>
  </rowItems>
  <colItems count="1">
    <i/>
  </colItem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3">
  <location ref="G1:H2" firstHeaderRow="0" firstDataRow="1" firstDataCol="0"/>
  <pivotFields count="17">
    <pivotField showAll="0"/>
    <pivotField showAll="0"/>
    <pivotField showAll="0"/>
    <pivotField showAll="0"/>
    <pivotField showAll="0"/>
    <pivotField showAll="0"/>
    <pivotField showAll="0"/>
    <pivotField showAll="0"/>
    <pivotField showAll="0"/>
    <pivotField numFmtId="9" showAll="0"/>
    <pivotField numFmtId="164" showAll="0"/>
    <pivotField showAll="0" defaultSubtotal="0"/>
    <pivotField numFmtId="164" showAll="0"/>
    <pivotField showAll="0"/>
    <pivotField dataField="1" numFmtId="6" showAll="0"/>
    <pivotField dataField="1" numFmtId="6" showAll="0"/>
    <pivotField showAll="0"/>
  </pivotFields>
  <rowItems count="1">
    <i/>
  </rowItems>
  <colFields count="1">
    <field x="-2"/>
  </colFields>
  <colItems count="2">
    <i>
      <x/>
    </i>
    <i i="1">
      <x v="1"/>
    </i>
  </colItems>
  <dataFields count="2">
    <dataField name="Actual cost " fld="15" baseField="0" baseItem="1" numFmtId="166"/>
    <dataField name="Budget " fld="14" baseField="0" baseItem="1" numFmtId="166"/>
  </dataFields>
  <chartFormats count="4">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 chart="2" format="6">
      <pivotArea type="data" outline="0" fieldPosition="0">
        <references count="1">
          <reference field="4294967294" count="1" selected="0">
            <x v="1"/>
          </reference>
        </references>
      </pivotArea>
    </chartFormat>
    <chartFormat chart="2" format="7">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ask1" sourceName="Task">
  <pivotTables>
    <pivotTable tabId="3" name="ProjectPivotTable"/>
  </pivotTables>
  <data>
    <tabular pivotCacheId="1">
      <items count="7">
        <i x="0" s="1"/>
        <i x="1" s="1"/>
        <i x="2" s="1"/>
        <i x="3" s="1"/>
        <i x="4" s="1"/>
        <i x="5"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partment1" sourceName="Department">
  <pivotTables>
    <pivotTable tabId="3" name="ProjectPivotTable"/>
  </pivotTables>
  <data>
    <tabular pivotCacheId="1">
      <items count="5">
        <i x="4" s="1"/>
        <i x="3" s="1"/>
        <i x="0" s="1"/>
        <i x="1"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tatus" sourceName="Status">
  <pivotTables>
    <pivotTable tabId="3" name="ProjectPivotTable"/>
  </pivotTables>
  <data>
    <tabular pivotCacheId="1">
      <items count="7">
        <i x="6" s="1"/>
        <i x="4" s="1"/>
        <i x="1" s="1"/>
        <i x="0" s="1"/>
        <i x="5"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ask" cache="Slicer_Task1" caption="Task" rowHeight="304800"/>
  <slicer name="Department" cache="Slicer_Department1" caption="Department" rowHeight="304800"/>
  <slicer name="Status" cache="Slicer_Status" caption="Status" rowHeight="304800"/>
</slicers>
</file>

<file path=xl/tables/table1.xml><?xml version="1.0" encoding="utf-8"?>
<table xmlns="http://schemas.openxmlformats.org/spreadsheetml/2006/main" id="2" name="ProjectTable" displayName="ProjectTable" ref="B6:Q34" totalsRowShown="0" headerRowDxfId="32" dataDxfId="31">
  <autoFilter ref="B6:Q34"/>
  <sortState ref="B7:R34">
    <sortCondition ref="I33"/>
  </sortState>
  <tableColumns count="16">
    <tableColumn id="1" name="Task" dataDxfId="30" totalsRowDxfId="29">
      <calculatedColumnFormula>B6</calculatedColumnFormula>
    </tableColumn>
    <tableColumn id="3" name="Subtask" dataDxfId="28" totalsRowDxfId="27"/>
    <tableColumn id="4" name="Priority" dataDxfId="26" totalsRowDxfId="25"/>
    <tableColumn id="5" name="Description" dataDxfId="24" totalsRowDxfId="23"/>
    <tableColumn id="6" name="Department" dataDxfId="22" totalsRowDxfId="21"/>
    <tableColumn id="7" name="Assignee" dataDxfId="20" totalsRowDxfId="19"/>
    <tableColumn id="8" name="Manager" dataDxfId="18" totalsRowDxfId="17"/>
    <tableColumn id="9" name="Status" dataDxfId="16" totalsRowDxfId="15"/>
    <tableColumn id="10" name="Progress" dataDxfId="14" totalsRowDxfId="13" dataCellStyle="Percent"/>
    <tableColumn id="11" name="Start date" dataDxfId="12" totalsRowDxfId="11"/>
    <tableColumn id="18" name="Duration" dataDxfId="10"/>
    <tableColumn id="12" name="Due date" dataDxfId="9" totalsRowDxfId="8">
      <calculatedColumnFormula>IF(AND($K7&lt;&gt;"",$L7&lt;&gt;""),WORKDAY.INTL($K7-1,$L7,1,Settings!$G$4:$G$52),"")</calculatedColumnFormula>
    </tableColumn>
    <tableColumn id="13" name="Days left" dataDxfId="7" totalsRowDxfId="6">
      <calculatedColumnFormula>IF(OR('Project Table'!$J7="Complete",ProjectTable[[#This Row],[Due date]]=""),"-",NETWORKDAYS.INTL(TODAY(),'Project Table'!$M7,1,Settings!$G$4:$G$43))</calculatedColumnFormula>
    </tableColumn>
    <tableColumn id="14" name="Budget" dataDxfId="5" totalsRowDxfId="4" dataCellStyle="Currency"/>
    <tableColumn id="15" name="Actual cost" dataDxfId="3" totalsRowDxfId="2" dataCellStyle="Currency"/>
    <tableColumn id="16" name="Note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CQ1072"/>
  <sheetViews>
    <sheetView showGridLines="0" tabSelected="1" zoomScale="85" zoomScaleNormal="85" workbookViewId="0">
      <pane ySplit="5" topLeftCell="A6" activePane="bottomLeft" state="frozen"/>
      <selection pane="bottomLeft" activeCell="A3" sqref="A3"/>
    </sheetView>
  </sheetViews>
  <sheetFormatPr defaultColWidth="9.140625" defaultRowHeight="14.25" outlineLevelRow="1"/>
  <cols>
    <col min="1" max="1" width="28.5703125" style="23" customWidth="1"/>
    <col min="2" max="2" width="22.85546875" style="41" customWidth="1"/>
    <col min="3" max="3" width="19.85546875" style="41" customWidth="1"/>
    <col min="4" max="4" width="12.42578125" style="41" customWidth="1"/>
    <col min="5" max="5" width="17.42578125" style="41" customWidth="1"/>
    <col min="6" max="6" width="14.7109375" style="41" customWidth="1"/>
    <col min="7" max="7" width="16" style="41" customWidth="1"/>
    <col min="8" max="8" width="13.140625" style="41" customWidth="1"/>
    <col min="9" max="9" width="16.42578125" style="41" customWidth="1"/>
    <col min="10" max="10" width="9.5703125" style="41" customWidth="1"/>
    <col min="11" max="11" width="15.140625" style="41" customWidth="1"/>
    <col min="12" max="12" width="16" style="41" customWidth="1"/>
    <col min="13" max="13" width="15.140625" style="41" customWidth="1"/>
    <col min="14" max="14" width="13.85546875" style="41" customWidth="1"/>
    <col min="15" max="15" width="13.7109375" style="52" customWidth="1"/>
    <col min="16" max="16" width="2.7109375" style="52" customWidth="1"/>
    <col min="17" max="38" width="4.7109375" style="52" customWidth="1"/>
    <col min="39" max="93" width="4.7109375" style="41" customWidth="1"/>
    <col min="94" max="16384" width="9.140625" style="41"/>
  </cols>
  <sheetData>
    <row r="1" spans="1:95" s="23" customFormat="1" ht="44.25" customHeight="1">
      <c r="B1" s="90" t="s">
        <v>115</v>
      </c>
      <c r="C1" s="91"/>
      <c r="D1" s="91"/>
      <c r="E1" s="91"/>
      <c r="F1" s="91"/>
      <c r="G1" s="107" t="str">
        <f>TEXT(MIN(H6:I1048576),"MMM D, YYYY")&amp;" — "&amp;TEXT(MAX(I6:J1048576),"MMM D, YYYY")</f>
        <v>Jan 3, 2024 — Oct 16, 2024</v>
      </c>
      <c r="H1" s="106"/>
      <c r="I1" s="106"/>
      <c r="K1" s="108"/>
      <c r="L1" s="106"/>
      <c r="O1" s="24"/>
      <c r="P1" s="24"/>
      <c r="Q1" s="24"/>
      <c r="R1" s="24"/>
      <c r="S1" s="24"/>
      <c r="T1" s="24"/>
      <c r="U1" s="24"/>
      <c r="V1" s="24"/>
      <c r="W1" s="24"/>
      <c r="X1" s="24"/>
      <c r="Y1" s="24"/>
      <c r="Z1" s="24"/>
      <c r="AA1" s="24"/>
      <c r="AB1" s="24"/>
      <c r="AC1" s="24"/>
      <c r="AD1" s="24"/>
      <c r="AE1" s="24"/>
      <c r="AF1" s="24"/>
      <c r="AG1" s="24"/>
      <c r="AH1" s="24"/>
      <c r="AI1" s="24"/>
      <c r="AJ1" s="24"/>
      <c r="AK1" s="24"/>
      <c r="AL1" s="24"/>
    </row>
    <row r="2" spans="1:95" s="26" customFormat="1" ht="31.5" customHeight="1" outlineLevel="1">
      <c r="A2" s="25"/>
      <c r="O2" s="27"/>
      <c r="P2" s="27"/>
      <c r="Q2" s="27"/>
      <c r="R2" s="27"/>
      <c r="S2" s="27"/>
      <c r="T2" s="27"/>
      <c r="U2" s="28"/>
      <c r="V2" s="27"/>
      <c r="W2" s="27"/>
      <c r="X2" s="27"/>
      <c r="Y2" s="27"/>
      <c r="Z2" s="27"/>
      <c r="AA2" s="27"/>
      <c r="AB2" s="27"/>
      <c r="AC2" s="27"/>
      <c r="AD2" s="27"/>
      <c r="AE2" s="27"/>
      <c r="AF2" s="27"/>
      <c r="AG2" s="27"/>
      <c r="AH2" s="27"/>
      <c r="AI2" s="27"/>
      <c r="AJ2" s="27"/>
      <c r="AK2" s="27"/>
      <c r="AL2" s="27"/>
    </row>
    <row r="3" spans="1:95" s="26" customFormat="1" ht="114" customHeight="1" outlineLevel="1">
      <c r="A3" s="29"/>
      <c r="O3" s="27"/>
      <c r="P3" s="27"/>
      <c r="Q3" s="27"/>
      <c r="R3" s="27"/>
      <c r="S3" s="27"/>
      <c r="T3" s="27"/>
      <c r="U3" s="27"/>
      <c r="V3" s="27"/>
      <c r="W3" s="27"/>
      <c r="X3" s="27"/>
      <c r="Y3" s="27"/>
      <c r="Z3" s="27"/>
      <c r="AA3" s="27"/>
      <c r="AB3" s="27"/>
      <c r="AC3" s="27"/>
      <c r="AD3" s="27"/>
      <c r="AE3" s="27"/>
      <c r="AF3" s="27"/>
      <c r="AG3" s="27"/>
      <c r="AH3" s="27"/>
      <c r="AI3" s="27"/>
      <c r="AJ3" s="27"/>
      <c r="AK3" s="27"/>
      <c r="AL3" s="27"/>
    </row>
    <row r="4" spans="1:95" s="30" customFormat="1" ht="63" customHeight="1">
      <c r="B4" s="103" t="s">
        <v>119</v>
      </c>
      <c r="C4" s="31">
        <f>'Project Table'!$C$3</f>
        <v>45348</v>
      </c>
      <c r="D4" s="32"/>
      <c r="E4" s="104" t="s">
        <v>127</v>
      </c>
      <c r="F4" s="33"/>
      <c r="G4" s="33" t="str">
        <f>'Project Table'!$C$2</f>
        <v>Peter Maxwell</v>
      </c>
      <c r="H4" s="32"/>
      <c r="I4" s="32"/>
      <c r="J4" s="32"/>
      <c r="K4" s="32"/>
      <c r="L4" s="32"/>
      <c r="M4" s="32"/>
      <c r="Q4" s="34">
        <f>$C$4+'Formulae for the dashboard'!$M$2</f>
        <v>45371</v>
      </c>
      <c r="R4" s="34">
        <f>Q4+1+'Formulae for the dashboard'!$M$21</f>
        <v>45372</v>
      </c>
      <c r="S4" s="34">
        <f>R4+1+'Formulae for the dashboard'!$M$21</f>
        <v>45373</v>
      </c>
      <c r="T4" s="34">
        <f>S4+1+'Formulae for the dashboard'!$M$21</f>
        <v>45374</v>
      </c>
      <c r="U4" s="34">
        <f>T4+1+'Formulae for the dashboard'!$M$21</f>
        <v>45375</v>
      </c>
      <c r="V4" s="34">
        <f>U4+1+'Formulae for the dashboard'!$M$21</f>
        <v>45376</v>
      </c>
      <c r="W4" s="34">
        <f>V4+1+'Formulae for the dashboard'!$M$21</f>
        <v>45377</v>
      </c>
      <c r="X4" s="34">
        <f>W4+1+'Formulae for the dashboard'!$M$21</f>
        <v>45378</v>
      </c>
      <c r="Y4" s="34">
        <f>X4+1+'Formulae for the dashboard'!$M$21</f>
        <v>45379</v>
      </c>
      <c r="Z4" s="34">
        <f>Y4+1+'Formulae for the dashboard'!$M$21</f>
        <v>45380</v>
      </c>
      <c r="AA4" s="34">
        <f>Z4+1+'Formulae for the dashboard'!$M$21</f>
        <v>45381</v>
      </c>
      <c r="AB4" s="34">
        <f>AA4+1+'Formulae for the dashboard'!$M$21</f>
        <v>45382</v>
      </c>
      <c r="AC4" s="34">
        <f>AB4+1+'Formulae for the dashboard'!$M$21</f>
        <v>45383</v>
      </c>
      <c r="AD4" s="34">
        <f>AC4+1+'Formulae for the dashboard'!$M$21</f>
        <v>45384</v>
      </c>
      <c r="AE4" s="34">
        <f>AD4+1+'Formulae for the dashboard'!$M$21</f>
        <v>45385</v>
      </c>
      <c r="AF4" s="34">
        <f>AE4+1+'Formulae for the dashboard'!$M$21</f>
        <v>45386</v>
      </c>
      <c r="AG4" s="34">
        <f>AF4+1+'Formulae for the dashboard'!$M$21</f>
        <v>45387</v>
      </c>
      <c r="AH4" s="34">
        <f>AG4+1+'Formulae for the dashboard'!$M$21</f>
        <v>45388</v>
      </c>
      <c r="AI4" s="34">
        <f>AH4+1+'Formulae for the dashboard'!$M$21</f>
        <v>45389</v>
      </c>
      <c r="AJ4" s="34">
        <f>AI4+1+'Formulae for the dashboard'!$M$21</f>
        <v>45390</v>
      </c>
      <c r="AK4" s="34">
        <f>AJ4+1+'Formulae for the dashboard'!$M$21</f>
        <v>45391</v>
      </c>
      <c r="AL4" s="34">
        <f>AK4+1+'Formulae for the dashboard'!$M$21</f>
        <v>45392</v>
      </c>
      <c r="AM4" s="34">
        <f>AL4+1+'Formulae for the dashboard'!$M$21</f>
        <v>45393</v>
      </c>
      <c r="AN4" s="34">
        <f>AM4+1+'Formulae for the dashboard'!$M$21</f>
        <v>45394</v>
      </c>
      <c r="AO4" s="34">
        <f>AN4+1+'Formulae for the dashboard'!$M$21</f>
        <v>45395</v>
      </c>
      <c r="AP4" s="34">
        <f>AO4+1+'Formulae for the dashboard'!$M$21</f>
        <v>45396</v>
      </c>
      <c r="AQ4" s="34">
        <f>AP4+1+'Formulae for the dashboard'!$M$21</f>
        <v>45397</v>
      </c>
      <c r="AR4" s="34">
        <f>AQ4+1+'Formulae for the dashboard'!$M$21</f>
        <v>45398</v>
      </c>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row>
    <row r="5" spans="1:95" s="40" customFormat="1" ht="15">
      <c r="A5" s="36"/>
      <c r="B5" s="54" t="s">
        <v>1</v>
      </c>
      <c r="C5" s="54" t="s">
        <v>25</v>
      </c>
      <c r="D5" s="54" t="s">
        <v>2</v>
      </c>
      <c r="E5" s="54" t="s">
        <v>96</v>
      </c>
      <c r="F5" s="54" t="s">
        <v>4</v>
      </c>
      <c r="G5" s="54" t="s">
        <v>37</v>
      </c>
      <c r="H5" s="54" t="s">
        <v>5</v>
      </c>
      <c r="I5" s="55" t="s">
        <v>7</v>
      </c>
      <c r="J5" s="56" t="s">
        <v>120</v>
      </c>
      <c r="K5" s="55" t="s">
        <v>8</v>
      </c>
      <c r="L5" s="55" t="s">
        <v>9</v>
      </c>
      <c r="M5" s="105" t="s">
        <v>70</v>
      </c>
      <c r="N5" s="105" t="s">
        <v>69</v>
      </c>
      <c r="O5" s="105" t="s">
        <v>95</v>
      </c>
      <c r="P5" s="37"/>
      <c r="Q5" s="57" t="str">
        <f>LEFT(TEXT(Q4,"ddd"),1)</f>
        <v>W</v>
      </c>
      <c r="R5" s="57" t="str">
        <f t="shared" ref="R5:W5" si="0">LEFT(TEXT(R4,"ddd"),1)</f>
        <v>T</v>
      </c>
      <c r="S5" s="57" t="str">
        <f t="shared" si="0"/>
        <v>F</v>
      </c>
      <c r="T5" s="57" t="str">
        <f t="shared" si="0"/>
        <v>S</v>
      </c>
      <c r="U5" s="57" t="str">
        <f t="shared" si="0"/>
        <v>S</v>
      </c>
      <c r="V5" s="38" t="str">
        <f t="shared" si="0"/>
        <v>M</v>
      </c>
      <c r="W5" s="38" t="str">
        <f t="shared" si="0"/>
        <v>T</v>
      </c>
      <c r="X5" s="57" t="str">
        <f t="shared" ref="X5:AR5" si="1">LEFT(TEXT(X4,"ddd"),1)</f>
        <v>W</v>
      </c>
      <c r="Y5" s="57" t="str">
        <f t="shared" si="1"/>
        <v>T</v>
      </c>
      <c r="Z5" s="57" t="str">
        <f t="shared" si="1"/>
        <v>F</v>
      </c>
      <c r="AA5" s="57" t="str">
        <f t="shared" si="1"/>
        <v>S</v>
      </c>
      <c r="AB5" s="57" t="str">
        <f t="shared" si="1"/>
        <v>S</v>
      </c>
      <c r="AC5" s="38" t="str">
        <f t="shared" si="1"/>
        <v>M</v>
      </c>
      <c r="AD5" s="38" t="str">
        <f t="shared" si="1"/>
        <v>T</v>
      </c>
      <c r="AE5" s="57" t="str">
        <f t="shared" si="1"/>
        <v>W</v>
      </c>
      <c r="AF5" s="57" t="str">
        <f t="shared" si="1"/>
        <v>T</v>
      </c>
      <c r="AG5" s="57" t="str">
        <f t="shared" si="1"/>
        <v>F</v>
      </c>
      <c r="AH5" s="57" t="str">
        <f t="shared" si="1"/>
        <v>S</v>
      </c>
      <c r="AI5" s="57" t="str">
        <f t="shared" si="1"/>
        <v>S</v>
      </c>
      <c r="AJ5" s="38" t="str">
        <f t="shared" si="1"/>
        <v>M</v>
      </c>
      <c r="AK5" s="38" t="str">
        <f t="shared" si="1"/>
        <v>T</v>
      </c>
      <c r="AL5" s="57" t="str">
        <f t="shared" si="1"/>
        <v>W</v>
      </c>
      <c r="AM5" s="57" t="str">
        <f t="shared" si="1"/>
        <v>T</v>
      </c>
      <c r="AN5" s="57" t="str">
        <f t="shared" si="1"/>
        <v>F</v>
      </c>
      <c r="AO5" s="57" t="str">
        <f t="shared" si="1"/>
        <v>S</v>
      </c>
      <c r="AP5" s="57" t="str">
        <f t="shared" si="1"/>
        <v>S</v>
      </c>
      <c r="AQ5" s="38" t="str">
        <f t="shared" si="1"/>
        <v>M</v>
      </c>
      <c r="AR5" s="38" t="str">
        <f t="shared" si="1"/>
        <v>T</v>
      </c>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row>
    <row r="6" spans="1:95">
      <c r="B6" s="41" t="s">
        <v>11</v>
      </c>
      <c r="C6" s="41" t="s">
        <v>30</v>
      </c>
      <c r="D6" s="41" t="s">
        <v>24</v>
      </c>
      <c r="E6" s="41" t="s">
        <v>38</v>
      </c>
      <c r="F6" s="41" t="s">
        <v>45</v>
      </c>
      <c r="G6" s="41" t="s">
        <v>52</v>
      </c>
      <c r="H6" s="41" t="s">
        <v>23</v>
      </c>
      <c r="I6" s="42">
        <v>45302</v>
      </c>
      <c r="J6" s="41">
        <v>3</v>
      </c>
      <c r="K6" s="42">
        <v>45306</v>
      </c>
      <c r="L6" s="43">
        <v>-41</v>
      </c>
      <c r="M6" s="44">
        <v>1</v>
      </c>
      <c r="N6" s="45">
        <v>1000</v>
      </c>
      <c r="O6" s="45">
        <v>999</v>
      </c>
      <c r="P6" s="46"/>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9"/>
      <c r="CQ6" s="49"/>
    </row>
    <row r="7" spans="1:95">
      <c r="C7" s="41" t="s">
        <v>31</v>
      </c>
      <c r="D7" s="41" t="s">
        <v>15</v>
      </c>
      <c r="E7" s="41" t="s">
        <v>39</v>
      </c>
      <c r="F7" s="41" t="s">
        <v>46</v>
      </c>
      <c r="G7" s="41" t="s">
        <v>55</v>
      </c>
      <c r="H7" s="41" t="s">
        <v>13</v>
      </c>
      <c r="I7" s="50">
        <v>45299</v>
      </c>
      <c r="J7" s="43">
        <v>40</v>
      </c>
      <c r="K7" s="50">
        <v>45352</v>
      </c>
      <c r="L7" s="43">
        <v>-7</v>
      </c>
      <c r="M7" s="44">
        <v>0.95</v>
      </c>
      <c r="N7" s="45">
        <v>1000</v>
      </c>
      <c r="O7" s="45">
        <v>1000</v>
      </c>
      <c r="P7" s="46"/>
      <c r="Q7" s="58"/>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9"/>
      <c r="CQ7" s="49"/>
    </row>
    <row r="8" spans="1:95">
      <c r="C8" s="41" t="s">
        <v>32</v>
      </c>
      <c r="D8" s="41" t="s">
        <v>20</v>
      </c>
      <c r="E8" s="43" t="s">
        <v>39</v>
      </c>
      <c r="F8" s="41" t="s">
        <v>43</v>
      </c>
      <c r="G8" s="43" t="s">
        <v>55</v>
      </c>
      <c r="H8" s="41" t="s">
        <v>18</v>
      </c>
      <c r="I8" s="42">
        <v>45349</v>
      </c>
      <c r="J8" s="43">
        <v>22</v>
      </c>
      <c r="K8" s="50">
        <v>45378</v>
      </c>
      <c r="L8" s="43">
        <v>13</v>
      </c>
      <c r="M8" s="44">
        <v>0.2</v>
      </c>
      <c r="N8" s="45">
        <v>1000</v>
      </c>
      <c r="O8" s="45">
        <v>1001</v>
      </c>
      <c r="P8" s="46"/>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9"/>
      <c r="CQ8" s="49"/>
    </row>
    <row r="9" spans="1:95">
      <c r="C9" s="41" t="s">
        <v>33</v>
      </c>
      <c r="D9" s="41" t="s">
        <v>12</v>
      </c>
      <c r="E9" s="41" t="s">
        <v>40</v>
      </c>
      <c r="F9" s="41" t="s">
        <v>48</v>
      </c>
      <c r="G9" s="41" t="s">
        <v>54</v>
      </c>
      <c r="H9" s="41" t="s">
        <v>21</v>
      </c>
      <c r="I9" s="42">
        <v>45336</v>
      </c>
      <c r="J9" s="43">
        <v>7</v>
      </c>
      <c r="K9" s="50">
        <v>45344</v>
      </c>
      <c r="L9" s="43">
        <v>-13</v>
      </c>
      <c r="M9" s="44">
        <v>0.05</v>
      </c>
      <c r="N9" s="45">
        <v>5000</v>
      </c>
      <c r="O9" s="45">
        <v>4500</v>
      </c>
      <c r="P9" s="46"/>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9"/>
      <c r="CQ9" s="49"/>
    </row>
    <row r="10" spans="1:95">
      <c r="B10" s="51" t="s">
        <v>62</v>
      </c>
      <c r="C10" s="51"/>
      <c r="D10" s="51"/>
      <c r="E10" s="51"/>
      <c r="F10" s="51"/>
      <c r="G10" s="51"/>
      <c r="H10" s="51"/>
      <c r="I10" s="51"/>
      <c r="J10" s="51"/>
      <c r="K10" s="51"/>
      <c r="L10" s="51"/>
      <c r="M10" s="44">
        <v>0.54999999999999993</v>
      </c>
      <c r="N10" s="45">
        <v>8000</v>
      </c>
      <c r="O10" s="45">
        <v>7500</v>
      </c>
      <c r="P10" s="46"/>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9"/>
      <c r="CQ10" s="49"/>
    </row>
    <row r="11" spans="1:95">
      <c r="B11" s="41" t="s">
        <v>14</v>
      </c>
      <c r="C11" s="41" t="s">
        <v>71</v>
      </c>
      <c r="D11" s="41" t="s">
        <v>15</v>
      </c>
      <c r="E11" s="41" t="s">
        <v>41</v>
      </c>
      <c r="F11" s="41" t="s">
        <v>50</v>
      </c>
      <c r="G11" s="41" t="s">
        <v>56</v>
      </c>
      <c r="H11" s="41" t="s">
        <v>18</v>
      </c>
      <c r="I11" s="42">
        <v>45324</v>
      </c>
      <c r="J11" s="43">
        <v>14</v>
      </c>
      <c r="K11" s="50">
        <v>45343</v>
      </c>
      <c r="L11" s="43">
        <v>-14</v>
      </c>
      <c r="M11" s="44">
        <v>0.15</v>
      </c>
      <c r="N11" s="45">
        <v>23000</v>
      </c>
      <c r="O11" s="45">
        <v>12000</v>
      </c>
      <c r="P11" s="46"/>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9"/>
      <c r="CQ11" s="49"/>
    </row>
    <row r="12" spans="1:95">
      <c r="C12" s="41" t="s">
        <v>72</v>
      </c>
      <c r="D12" s="41" t="s">
        <v>12</v>
      </c>
      <c r="E12" s="41" t="s">
        <v>42</v>
      </c>
      <c r="F12" s="41" t="s">
        <v>47</v>
      </c>
      <c r="G12" s="41" t="s">
        <v>53</v>
      </c>
      <c r="H12" s="41" t="s">
        <v>16</v>
      </c>
      <c r="I12" s="42">
        <v>45342</v>
      </c>
      <c r="J12" s="43">
        <v>25</v>
      </c>
      <c r="K12" s="50">
        <v>45376</v>
      </c>
      <c r="L12" s="43" t="s">
        <v>61</v>
      </c>
      <c r="M12" s="44">
        <v>1</v>
      </c>
      <c r="N12" s="45">
        <v>43000</v>
      </c>
      <c r="O12" s="45">
        <v>40000</v>
      </c>
      <c r="P12" s="46"/>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9"/>
      <c r="CQ12" s="49"/>
    </row>
    <row r="13" spans="1:95">
      <c r="C13" s="41" t="s">
        <v>73</v>
      </c>
      <c r="D13" s="41" t="s">
        <v>15</v>
      </c>
      <c r="E13" s="41" t="s">
        <v>38</v>
      </c>
      <c r="F13" s="41" t="s">
        <v>44</v>
      </c>
      <c r="G13" s="41" t="s">
        <v>52</v>
      </c>
      <c r="H13" s="41" t="s">
        <v>21</v>
      </c>
      <c r="I13" s="42">
        <v>45319</v>
      </c>
      <c r="J13" s="41">
        <v>20</v>
      </c>
      <c r="K13" s="42">
        <v>45345</v>
      </c>
      <c r="L13" s="43">
        <v>-12</v>
      </c>
      <c r="M13" s="44">
        <v>0.5</v>
      </c>
      <c r="N13" s="45">
        <v>6000</v>
      </c>
      <c r="O13" s="45">
        <v>6600</v>
      </c>
      <c r="P13" s="46"/>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9"/>
      <c r="CQ13" s="49"/>
    </row>
    <row r="14" spans="1:95">
      <c r="C14" s="41" t="s">
        <v>74</v>
      </c>
      <c r="D14" s="41" t="s">
        <v>24</v>
      </c>
      <c r="E14" s="43" t="s">
        <v>38</v>
      </c>
      <c r="F14" s="43" t="s">
        <v>44</v>
      </c>
      <c r="G14" s="43" t="s">
        <v>52</v>
      </c>
      <c r="H14" s="41" t="s">
        <v>13</v>
      </c>
      <c r="I14" s="42">
        <v>45302</v>
      </c>
      <c r="J14" s="43">
        <v>40</v>
      </c>
      <c r="K14" s="50">
        <v>45357</v>
      </c>
      <c r="L14" s="43">
        <v>-4</v>
      </c>
      <c r="M14" s="44">
        <v>0.3</v>
      </c>
      <c r="N14" s="45">
        <v>16000</v>
      </c>
      <c r="O14" s="45">
        <v>16200</v>
      </c>
      <c r="P14" s="46"/>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9"/>
      <c r="CQ14" s="49"/>
    </row>
    <row r="15" spans="1:95">
      <c r="B15" s="51" t="s">
        <v>63</v>
      </c>
      <c r="C15" s="51"/>
      <c r="D15" s="51"/>
      <c r="E15" s="51"/>
      <c r="F15" s="51"/>
      <c r="G15" s="51"/>
      <c r="H15" s="51"/>
      <c r="I15" s="51"/>
      <c r="J15" s="51"/>
      <c r="K15" s="51"/>
      <c r="L15" s="51"/>
      <c r="M15" s="44">
        <v>0.48749999999999999</v>
      </c>
      <c r="N15" s="45">
        <v>88000</v>
      </c>
      <c r="O15" s="45">
        <v>74800</v>
      </c>
      <c r="P15" s="46"/>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9"/>
      <c r="CQ15" s="49"/>
    </row>
    <row r="16" spans="1:95">
      <c r="B16" s="41" t="s">
        <v>17</v>
      </c>
      <c r="C16" s="41" t="s">
        <v>75</v>
      </c>
      <c r="D16" s="41" t="s">
        <v>24</v>
      </c>
      <c r="E16" s="41" t="s">
        <v>41</v>
      </c>
      <c r="F16" s="41" t="s">
        <v>50</v>
      </c>
      <c r="G16" s="41" t="s">
        <v>56</v>
      </c>
      <c r="H16" s="41" t="s">
        <v>21</v>
      </c>
      <c r="I16" s="42">
        <v>45296</v>
      </c>
      <c r="J16" s="43">
        <v>37</v>
      </c>
      <c r="K16" s="50">
        <v>45348</v>
      </c>
      <c r="L16" s="43">
        <v>-11</v>
      </c>
      <c r="M16" s="44">
        <v>0.7</v>
      </c>
      <c r="N16" s="45">
        <v>2000</v>
      </c>
      <c r="O16" s="45">
        <v>2000</v>
      </c>
      <c r="P16" s="46"/>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9"/>
      <c r="CQ16" s="49"/>
    </row>
    <row r="17" spans="2:95">
      <c r="C17" s="41" t="s">
        <v>76</v>
      </c>
      <c r="D17" s="41" t="s">
        <v>15</v>
      </c>
      <c r="E17" s="41" t="s">
        <v>38</v>
      </c>
      <c r="F17" s="41" t="s">
        <v>45</v>
      </c>
      <c r="G17" s="41" t="s">
        <v>52</v>
      </c>
      <c r="H17" s="41" t="s">
        <v>16</v>
      </c>
      <c r="I17" s="42">
        <v>45301</v>
      </c>
      <c r="J17" s="43">
        <v>20</v>
      </c>
      <c r="K17" s="50">
        <v>45328</v>
      </c>
      <c r="L17" s="43" t="s">
        <v>61</v>
      </c>
      <c r="M17" s="44">
        <v>1</v>
      </c>
      <c r="N17" s="45">
        <v>22000</v>
      </c>
      <c r="O17" s="45">
        <v>23500</v>
      </c>
      <c r="P17" s="46"/>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9"/>
      <c r="CQ17" s="49"/>
    </row>
    <row r="18" spans="2:95">
      <c r="C18" s="41" t="s">
        <v>77</v>
      </c>
      <c r="D18" s="41" t="s">
        <v>20</v>
      </c>
      <c r="E18" s="41" t="s">
        <v>42</v>
      </c>
      <c r="F18" s="41" t="s">
        <v>47</v>
      </c>
      <c r="G18" s="41" t="s">
        <v>53</v>
      </c>
      <c r="H18" s="43" t="s">
        <v>16</v>
      </c>
      <c r="I18" s="42">
        <v>45302</v>
      </c>
      <c r="J18" s="43">
        <v>14</v>
      </c>
      <c r="K18" s="50">
        <v>45321</v>
      </c>
      <c r="L18" s="43" t="s">
        <v>61</v>
      </c>
      <c r="M18" s="44">
        <v>1</v>
      </c>
      <c r="N18" s="45">
        <v>1800</v>
      </c>
      <c r="O18" s="45">
        <v>1500</v>
      </c>
      <c r="P18" s="46"/>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9"/>
      <c r="CQ18" s="49"/>
    </row>
    <row r="19" spans="2:95">
      <c r="C19" s="41" t="s">
        <v>78</v>
      </c>
      <c r="D19" s="41" t="s">
        <v>12</v>
      </c>
      <c r="E19" s="43" t="s">
        <v>42</v>
      </c>
      <c r="F19" s="43" t="s">
        <v>47</v>
      </c>
      <c r="G19" s="43" t="s">
        <v>53</v>
      </c>
      <c r="H19" s="41" t="s">
        <v>13</v>
      </c>
      <c r="I19" s="42">
        <v>45334</v>
      </c>
      <c r="J19" s="43">
        <v>30</v>
      </c>
      <c r="K19" s="50">
        <v>45373</v>
      </c>
      <c r="L19" s="43">
        <v>10</v>
      </c>
      <c r="M19" s="44">
        <v>0.3</v>
      </c>
      <c r="N19" s="45">
        <v>19000</v>
      </c>
      <c r="O19" s="45">
        <v>21300</v>
      </c>
      <c r="P19" s="46"/>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9"/>
      <c r="CQ19" s="49"/>
    </row>
    <row r="20" spans="2:95">
      <c r="B20" s="51" t="s">
        <v>64</v>
      </c>
      <c r="C20" s="51"/>
      <c r="D20" s="51"/>
      <c r="E20" s="51"/>
      <c r="F20" s="51"/>
      <c r="G20" s="51"/>
      <c r="H20" s="51"/>
      <c r="I20" s="51"/>
      <c r="J20" s="51"/>
      <c r="K20" s="51"/>
      <c r="L20" s="51"/>
      <c r="M20" s="44">
        <v>0.75</v>
      </c>
      <c r="N20" s="45">
        <v>44800</v>
      </c>
      <c r="O20" s="45">
        <v>48300</v>
      </c>
      <c r="P20" s="46"/>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9"/>
      <c r="CQ20" s="49"/>
    </row>
    <row r="21" spans="2:95">
      <c r="B21" s="41" t="s">
        <v>19</v>
      </c>
      <c r="C21" s="41" t="s">
        <v>79</v>
      </c>
      <c r="D21" s="41" t="s">
        <v>24</v>
      </c>
      <c r="E21" s="41" t="s">
        <v>40</v>
      </c>
      <c r="F21" s="41" t="s">
        <v>48</v>
      </c>
      <c r="G21" s="41" t="s">
        <v>54</v>
      </c>
      <c r="H21" s="41" t="s">
        <v>18</v>
      </c>
      <c r="I21" s="42">
        <v>45581</v>
      </c>
      <c r="J21" s="41" t="s">
        <v>118</v>
      </c>
      <c r="K21" s="42"/>
      <c r="L21" s="41" t="s">
        <v>61</v>
      </c>
      <c r="M21" s="44"/>
      <c r="N21" s="45">
        <v>9000</v>
      </c>
      <c r="O21" s="45">
        <v>0</v>
      </c>
      <c r="P21" s="46"/>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9"/>
      <c r="CQ21" s="49"/>
    </row>
    <row r="22" spans="2:95">
      <c r="C22" s="41" t="s">
        <v>80</v>
      </c>
      <c r="D22" s="41" t="s">
        <v>15</v>
      </c>
      <c r="E22" s="43" t="s">
        <v>40</v>
      </c>
      <c r="F22" s="41" t="s">
        <v>49</v>
      </c>
      <c r="G22" s="43" t="s">
        <v>54</v>
      </c>
      <c r="H22" s="41" t="s">
        <v>16</v>
      </c>
      <c r="I22" s="42">
        <v>45294</v>
      </c>
      <c r="J22" s="43">
        <v>28</v>
      </c>
      <c r="K22" s="50">
        <v>45331</v>
      </c>
      <c r="L22" s="43" t="s">
        <v>61</v>
      </c>
      <c r="M22" s="44">
        <v>1</v>
      </c>
      <c r="N22" s="45">
        <v>34000</v>
      </c>
      <c r="O22" s="45">
        <v>33700</v>
      </c>
      <c r="P22" s="46"/>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9"/>
      <c r="CQ22" s="49"/>
    </row>
    <row r="23" spans="2:95">
      <c r="C23" s="41" t="s">
        <v>81</v>
      </c>
      <c r="D23" s="43" t="s">
        <v>15</v>
      </c>
      <c r="E23" s="41" t="s">
        <v>39</v>
      </c>
      <c r="F23" s="41" t="s">
        <v>46</v>
      </c>
      <c r="G23" s="41" t="s">
        <v>55</v>
      </c>
      <c r="H23" s="41" t="s">
        <v>23</v>
      </c>
      <c r="I23" s="42">
        <v>45297</v>
      </c>
      <c r="J23" s="43">
        <v>12</v>
      </c>
      <c r="K23" s="50">
        <v>45314</v>
      </c>
      <c r="L23" s="43">
        <v>-35</v>
      </c>
      <c r="M23" s="44">
        <v>1</v>
      </c>
      <c r="N23" s="45">
        <v>11500</v>
      </c>
      <c r="O23" s="45">
        <v>11100</v>
      </c>
      <c r="P23" s="46"/>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9"/>
      <c r="CQ23" s="49"/>
    </row>
    <row r="24" spans="2:95">
      <c r="C24" s="41" t="s">
        <v>82</v>
      </c>
      <c r="D24" s="43" t="s">
        <v>15</v>
      </c>
      <c r="E24" s="41" t="s">
        <v>38</v>
      </c>
      <c r="F24" s="43" t="s">
        <v>46</v>
      </c>
      <c r="G24" s="41" t="s">
        <v>52</v>
      </c>
      <c r="H24" s="41" t="s">
        <v>13</v>
      </c>
      <c r="I24" s="42">
        <v>45319</v>
      </c>
      <c r="J24" s="43">
        <v>100</v>
      </c>
      <c r="K24" s="50">
        <v>45457</v>
      </c>
      <c r="L24" s="43">
        <v>70</v>
      </c>
      <c r="M24" s="44">
        <v>0.1</v>
      </c>
      <c r="N24" s="45">
        <v>3800</v>
      </c>
      <c r="O24" s="45">
        <v>800</v>
      </c>
      <c r="P24" s="46"/>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9"/>
      <c r="CQ24" s="49"/>
    </row>
    <row r="25" spans="2:95">
      <c r="B25" s="51" t="s">
        <v>65</v>
      </c>
      <c r="C25" s="51"/>
      <c r="D25" s="51"/>
      <c r="E25" s="51"/>
      <c r="F25" s="51"/>
      <c r="G25" s="51"/>
      <c r="H25" s="51"/>
      <c r="I25" s="51"/>
      <c r="J25" s="51"/>
      <c r="K25" s="51"/>
      <c r="L25" s="51"/>
      <c r="M25" s="44">
        <v>0.70000000000000007</v>
      </c>
      <c r="N25" s="45">
        <v>58300</v>
      </c>
      <c r="O25" s="45">
        <v>45600</v>
      </c>
      <c r="P25" s="46"/>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9"/>
      <c r="CQ25" s="49"/>
    </row>
    <row r="26" spans="2:95">
      <c r="B26" s="41" t="s">
        <v>22</v>
      </c>
      <c r="C26" s="41" t="s">
        <v>83</v>
      </c>
      <c r="D26" s="41" t="s">
        <v>15</v>
      </c>
      <c r="E26" s="41" t="s">
        <v>38</v>
      </c>
      <c r="F26" s="41" t="s">
        <v>44</v>
      </c>
      <c r="G26" s="41" t="s">
        <v>52</v>
      </c>
      <c r="H26" s="41" t="s">
        <v>13</v>
      </c>
      <c r="I26" s="42">
        <v>45298</v>
      </c>
      <c r="J26" s="43">
        <v>120</v>
      </c>
      <c r="K26" s="50">
        <v>45464</v>
      </c>
      <c r="L26" s="43">
        <v>75</v>
      </c>
      <c r="M26" s="44">
        <v>0.25</v>
      </c>
      <c r="N26" s="45">
        <v>4900</v>
      </c>
      <c r="O26" s="45">
        <v>2000</v>
      </c>
      <c r="P26" s="46"/>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9"/>
      <c r="CQ26" s="49"/>
    </row>
    <row r="27" spans="2:95">
      <c r="C27" s="41" t="s">
        <v>84</v>
      </c>
      <c r="D27" s="41" t="s">
        <v>20</v>
      </c>
      <c r="E27" s="41" t="s">
        <v>42</v>
      </c>
      <c r="F27" s="41" t="s">
        <v>47</v>
      </c>
      <c r="G27" s="41" t="s">
        <v>53</v>
      </c>
      <c r="H27" s="41" t="s">
        <v>18</v>
      </c>
      <c r="I27" s="42">
        <v>45299</v>
      </c>
      <c r="J27" s="43">
        <v>35</v>
      </c>
      <c r="K27" s="50">
        <v>45345</v>
      </c>
      <c r="L27" s="43">
        <v>-12</v>
      </c>
      <c r="M27" s="44">
        <v>0.8</v>
      </c>
      <c r="N27" s="45">
        <v>5000</v>
      </c>
      <c r="O27" s="45">
        <v>600</v>
      </c>
      <c r="P27" s="46"/>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9"/>
      <c r="CQ27" s="49"/>
    </row>
    <row r="28" spans="2:95">
      <c r="C28" s="41" t="s">
        <v>85</v>
      </c>
      <c r="D28" s="41" t="s">
        <v>15</v>
      </c>
      <c r="E28" s="41" t="s">
        <v>39</v>
      </c>
      <c r="F28" s="41" t="s">
        <v>46</v>
      </c>
      <c r="G28" s="41" t="s">
        <v>55</v>
      </c>
      <c r="H28" s="41" t="s">
        <v>21</v>
      </c>
      <c r="I28" s="42">
        <v>45314</v>
      </c>
      <c r="J28" s="43">
        <v>20</v>
      </c>
      <c r="K28" s="50">
        <v>45341</v>
      </c>
      <c r="L28" s="43">
        <v>-16</v>
      </c>
      <c r="M28" s="44">
        <v>0.05</v>
      </c>
      <c r="N28" s="45">
        <v>23000</v>
      </c>
      <c r="O28" s="45">
        <v>20000</v>
      </c>
      <c r="P28" s="46"/>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9"/>
      <c r="CQ28" s="49"/>
    </row>
    <row r="29" spans="2:95">
      <c r="C29" s="41" t="s">
        <v>86</v>
      </c>
      <c r="D29" s="41" t="s">
        <v>12</v>
      </c>
      <c r="E29" s="41" t="s">
        <v>40</v>
      </c>
      <c r="F29" s="41" t="s">
        <v>49</v>
      </c>
      <c r="G29" s="41" t="s">
        <v>54</v>
      </c>
      <c r="H29" s="41" t="s">
        <v>23</v>
      </c>
      <c r="I29" s="42">
        <v>45309</v>
      </c>
      <c r="J29" s="43">
        <v>40</v>
      </c>
      <c r="K29" s="50">
        <v>45364</v>
      </c>
      <c r="L29" s="43">
        <v>3</v>
      </c>
      <c r="M29" s="44">
        <v>1</v>
      </c>
      <c r="N29" s="45">
        <v>43000</v>
      </c>
      <c r="O29" s="45">
        <v>36000</v>
      </c>
      <c r="P29" s="46"/>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9"/>
      <c r="CQ29" s="49"/>
    </row>
    <row r="30" spans="2:95">
      <c r="B30" s="51" t="s">
        <v>66</v>
      </c>
      <c r="C30" s="51"/>
      <c r="D30" s="51"/>
      <c r="E30" s="51"/>
      <c r="F30" s="51"/>
      <c r="G30" s="51"/>
      <c r="H30" s="51"/>
      <c r="I30" s="51"/>
      <c r="J30" s="51"/>
      <c r="K30" s="51"/>
      <c r="L30" s="51"/>
      <c r="M30" s="44">
        <v>0.52500000000000002</v>
      </c>
      <c r="N30" s="45">
        <v>75900</v>
      </c>
      <c r="O30" s="45">
        <v>58600</v>
      </c>
      <c r="P30" s="46"/>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9"/>
      <c r="CQ30" s="49"/>
    </row>
    <row r="31" spans="2:95">
      <c r="B31" s="41" t="s">
        <v>28</v>
      </c>
      <c r="C31" s="41" t="s">
        <v>87</v>
      </c>
      <c r="D31" s="41" t="s">
        <v>24</v>
      </c>
      <c r="E31" s="41" t="s">
        <v>39</v>
      </c>
      <c r="F31" s="41" t="s">
        <v>43</v>
      </c>
      <c r="G31" s="41" t="s">
        <v>55</v>
      </c>
      <c r="H31" s="41" t="s">
        <v>21</v>
      </c>
      <c r="I31" s="42">
        <v>45312</v>
      </c>
      <c r="J31" s="43">
        <v>37</v>
      </c>
      <c r="K31" s="50">
        <v>45363</v>
      </c>
      <c r="L31" s="43">
        <v>2</v>
      </c>
      <c r="M31" s="44">
        <v>0.5</v>
      </c>
      <c r="N31" s="45">
        <v>6000</v>
      </c>
      <c r="O31" s="45">
        <v>9000</v>
      </c>
      <c r="P31" s="46"/>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9"/>
      <c r="CQ31" s="49"/>
    </row>
    <row r="32" spans="2:95">
      <c r="C32" s="41" t="s">
        <v>88</v>
      </c>
      <c r="D32" s="43" t="s">
        <v>24</v>
      </c>
      <c r="E32" s="41" t="s">
        <v>41</v>
      </c>
      <c r="F32" s="41" t="s">
        <v>50</v>
      </c>
      <c r="G32" s="41" t="s">
        <v>56</v>
      </c>
      <c r="H32" s="41" t="s">
        <v>16</v>
      </c>
      <c r="I32" s="42">
        <v>45303</v>
      </c>
      <c r="J32" s="43">
        <v>20</v>
      </c>
      <c r="K32" s="50">
        <v>45330</v>
      </c>
      <c r="L32" s="43" t="s">
        <v>61</v>
      </c>
      <c r="M32" s="44">
        <v>1</v>
      </c>
      <c r="N32" s="45">
        <v>16000</v>
      </c>
      <c r="O32" s="45">
        <v>16300</v>
      </c>
      <c r="P32" s="46"/>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9"/>
      <c r="CQ32" s="49"/>
    </row>
    <row r="33" spans="2:95">
      <c r="C33" s="41" t="s">
        <v>89</v>
      </c>
      <c r="D33" s="41" t="s">
        <v>12</v>
      </c>
      <c r="E33" s="41" t="s">
        <v>40</v>
      </c>
      <c r="F33" s="41" t="s">
        <v>49</v>
      </c>
      <c r="G33" s="41" t="s">
        <v>54</v>
      </c>
      <c r="H33" s="41" t="s">
        <v>110</v>
      </c>
      <c r="I33" s="42">
        <v>45398</v>
      </c>
      <c r="J33" s="41" t="s">
        <v>118</v>
      </c>
      <c r="K33" s="42"/>
      <c r="L33" s="41" t="s">
        <v>61</v>
      </c>
      <c r="M33" s="44"/>
      <c r="N33" s="45">
        <v>2000</v>
      </c>
      <c r="O33" s="45">
        <v>0</v>
      </c>
      <c r="P33" s="46"/>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9"/>
      <c r="CQ33" s="49"/>
    </row>
    <row r="34" spans="2:95">
      <c r="C34" s="41" t="s">
        <v>90</v>
      </c>
      <c r="D34" s="41" t="s">
        <v>15</v>
      </c>
      <c r="E34" s="41" t="s">
        <v>41</v>
      </c>
      <c r="F34" s="41" t="s">
        <v>50</v>
      </c>
      <c r="G34" s="41" t="s">
        <v>56</v>
      </c>
      <c r="H34" s="41" t="s">
        <v>13</v>
      </c>
      <c r="I34" s="42">
        <v>45294</v>
      </c>
      <c r="J34" s="43">
        <v>20</v>
      </c>
      <c r="K34" s="50">
        <v>45321</v>
      </c>
      <c r="L34" s="43">
        <v>-30</v>
      </c>
      <c r="M34" s="44">
        <v>0.7</v>
      </c>
      <c r="N34" s="45">
        <v>22000</v>
      </c>
      <c r="O34" s="45">
        <v>18600</v>
      </c>
      <c r="P34" s="46"/>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9"/>
      <c r="CQ34" s="49"/>
    </row>
    <row r="35" spans="2:95">
      <c r="B35" s="51" t="s">
        <v>67</v>
      </c>
      <c r="C35" s="51"/>
      <c r="D35" s="51"/>
      <c r="E35" s="51"/>
      <c r="F35" s="51"/>
      <c r="G35" s="51"/>
      <c r="H35" s="51"/>
      <c r="I35" s="51"/>
      <c r="J35" s="51"/>
      <c r="K35" s="51"/>
      <c r="L35" s="51"/>
      <c r="M35" s="44">
        <v>0.73333333333333339</v>
      </c>
      <c r="N35" s="45">
        <v>46000</v>
      </c>
      <c r="O35" s="45">
        <v>43900</v>
      </c>
      <c r="P35" s="46"/>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9"/>
      <c r="CQ35" s="49"/>
    </row>
    <row r="36" spans="2:95">
      <c r="B36" s="41" t="s">
        <v>29</v>
      </c>
      <c r="C36" s="41" t="s">
        <v>91</v>
      </c>
      <c r="D36" s="41" t="s">
        <v>24</v>
      </c>
      <c r="E36" s="41" t="s">
        <v>42</v>
      </c>
      <c r="F36" s="41" t="s">
        <v>47</v>
      </c>
      <c r="G36" s="41" t="s">
        <v>53</v>
      </c>
      <c r="H36" s="41" t="s">
        <v>18</v>
      </c>
      <c r="I36" s="42">
        <v>45328</v>
      </c>
      <c r="J36" s="43" t="s">
        <v>118</v>
      </c>
      <c r="K36" s="50"/>
      <c r="L36" s="43" t="s">
        <v>61</v>
      </c>
      <c r="M36" s="44"/>
      <c r="N36" s="45">
        <v>13600</v>
      </c>
      <c r="O36" s="45">
        <v>0</v>
      </c>
      <c r="P36" s="46"/>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9"/>
      <c r="CQ36" s="49"/>
    </row>
    <row r="37" spans="2:95">
      <c r="C37" s="41" t="s">
        <v>92</v>
      </c>
      <c r="D37" s="41" t="s">
        <v>15</v>
      </c>
      <c r="E37" s="41" t="s">
        <v>38</v>
      </c>
      <c r="F37" s="41" t="s">
        <v>51</v>
      </c>
      <c r="G37" s="41" t="s">
        <v>52</v>
      </c>
      <c r="H37" s="41" t="s">
        <v>16</v>
      </c>
      <c r="I37" s="42">
        <v>45319</v>
      </c>
      <c r="J37" s="43">
        <v>37</v>
      </c>
      <c r="K37" s="50">
        <v>45370</v>
      </c>
      <c r="L37" s="43" t="s">
        <v>61</v>
      </c>
      <c r="M37" s="44">
        <v>1</v>
      </c>
      <c r="N37" s="45">
        <v>14500</v>
      </c>
      <c r="O37" s="45">
        <v>15700</v>
      </c>
      <c r="P37" s="46"/>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9"/>
      <c r="CQ37" s="49"/>
    </row>
    <row r="38" spans="2:95">
      <c r="C38" s="41" t="s">
        <v>93</v>
      </c>
      <c r="D38" s="41" t="s">
        <v>20</v>
      </c>
      <c r="E38" s="43" t="s">
        <v>38</v>
      </c>
      <c r="F38" s="41" t="s">
        <v>43</v>
      </c>
      <c r="G38" s="43" t="s">
        <v>52</v>
      </c>
      <c r="H38" s="41" t="s">
        <v>36</v>
      </c>
      <c r="I38" s="42">
        <v>45349</v>
      </c>
      <c r="J38" s="43">
        <v>20</v>
      </c>
      <c r="K38" s="50">
        <v>45376</v>
      </c>
      <c r="L38" s="43">
        <v>11</v>
      </c>
      <c r="M38" s="44">
        <v>0.3</v>
      </c>
      <c r="N38" s="45">
        <v>20000</v>
      </c>
      <c r="O38" s="45">
        <v>4000</v>
      </c>
      <c r="P38" s="46"/>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9"/>
      <c r="CQ38" s="49"/>
    </row>
    <row r="39" spans="2:95">
      <c r="C39" s="41" t="s">
        <v>94</v>
      </c>
      <c r="D39" s="41" t="s">
        <v>24</v>
      </c>
      <c r="E39" s="41" t="s">
        <v>39</v>
      </c>
      <c r="F39" s="41" t="s">
        <v>46</v>
      </c>
      <c r="G39" s="41" t="s">
        <v>55</v>
      </c>
      <c r="H39" s="41" t="s">
        <v>16</v>
      </c>
      <c r="I39" s="42">
        <v>45305</v>
      </c>
      <c r="J39" s="43">
        <v>14</v>
      </c>
      <c r="K39" s="50">
        <v>45323</v>
      </c>
      <c r="L39" s="43" t="s">
        <v>61</v>
      </c>
      <c r="M39" s="44">
        <v>1</v>
      </c>
      <c r="N39" s="45">
        <v>10000</v>
      </c>
      <c r="O39" s="45">
        <v>12000</v>
      </c>
      <c r="P39" s="46"/>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9"/>
      <c r="CQ39" s="49"/>
    </row>
    <row r="40" spans="2:95">
      <c r="B40" s="51" t="s">
        <v>68</v>
      </c>
      <c r="C40" s="51"/>
      <c r="D40" s="51"/>
      <c r="E40" s="51"/>
      <c r="F40" s="51"/>
      <c r="G40" s="51"/>
      <c r="H40" s="51"/>
      <c r="I40" s="51"/>
      <c r="J40" s="51"/>
      <c r="K40" s="51"/>
      <c r="L40" s="51"/>
      <c r="M40" s="44">
        <v>0.76666666666666661</v>
      </c>
      <c r="N40" s="45">
        <v>58100</v>
      </c>
      <c r="O40" s="45">
        <v>31700</v>
      </c>
      <c r="P40" s="46"/>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9"/>
      <c r="CQ40" s="49"/>
    </row>
    <row r="41" spans="2:95">
      <c r="B41" s="51" t="s">
        <v>60</v>
      </c>
      <c r="C41" s="51"/>
      <c r="D41" s="51"/>
      <c r="E41" s="51"/>
      <c r="F41" s="51"/>
      <c r="G41" s="51"/>
      <c r="H41" s="51"/>
      <c r="I41" s="51"/>
      <c r="J41" s="51"/>
      <c r="K41" s="51"/>
      <c r="L41" s="51"/>
      <c r="M41" s="44">
        <v>0.63400000000000001</v>
      </c>
      <c r="N41" s="45">
        <v>379100</v>
      </c>
      <c r="O41" s="45">
        <v>310400</v>
      </c>
      <c r="P41" s="46"/>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9"/>
      <c r="CQ41" s="49"/>
    </row>
    <row r="42" spans="2:95">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49"/>
      <c r="CQ42" s="49"/>
    </row>
    <row r="43" spans="2:95">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49"/>
      <c r="CQ43" s="49"/>
    </row>
    <row r="44" spans="2:95">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49"/>
      <c r="CQ44" s="49"/>
    </row>
    <row r="45" spans="2:95">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49"/>
      <c r="CQ45" s="49"/>
    </row>
    <row r="46" spans="2:95">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row>
    <row r="47" spans="2:95">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row>
    <row r="48" spans="2:95">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row>
    <row r="49" spans="17:9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row>
    <row r="50" spans="17:9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row>
    <row r="51" spans="17:9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row>
    <row r="52" spans="17:9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row>
    <row r="53" spans="17:9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row>
    <row r="54" spans="17:9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row>
    <row r="55" spans="17:9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row>
    <row r="56" spans="17:9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row>
    <row r="57" spans="17:9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row>
    <row r="58" spans="17:9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row>
    <row r="59" spans="17:9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row>
    <row r="60" spans="17:9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row>
    <row r="61" spans="17:9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row>
    <row r="62" spans="17:9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row>
    <row r="63" spans="17:9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row>
    <row r="64" spans="17:9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row>
    <row r="65" spans="17:9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row>
    <row r="66" spans="17:9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row>
    <row r="67" spans="17:9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row>
    <row r="68" spans="17:9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row>
    <row r="69" spans="17:9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row>
    <row r="70" spans="17:9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row>
    <row r="71" spans="17:9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row>
    <row r="72" spans="17:9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row>
    <row r="73" spans="17:9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row>
    <row r="74" spans="17:9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row>
    <row r="75" spans="17:9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row>
    <row r="76" spans="17:9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row>
    <row r="77" spans="17:9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row>
    <row r="78" spans="17:9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row>
    <row r="79" spans="17:9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row>
    <row r="80" spans="17:9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row>
    <row r="81" spans="17:9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row>
    <row r="82" spans="17:9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row>
    <row r="83" spans="17:9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row>
    <row r="84" spans="17:9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row>
    <row r="85" spans="17:9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row>
    <row r="86" spans="17:9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row>
    <row r="87" spans="17:9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row>
    <row r="88" spans="17:9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row>
    <row r="89" spans="17:9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row>
    <row r="90" spans="17:9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row>
    <row r="91" spans="17:9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c r="CK91" s="53"/>
      <c r="CL91" s="53"/>
      <c r="CM91" s="53"/>
      <c r="CN91" s="53"/>
      <c r="CO91" s="53"/>
    </row>
    <row r="92" spans="17:9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row>
    <row r="93" spans="17:9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c r="CM93" s="53"/>
      <c r="CN93" s="53"/>
      <c r="CO93" s="53"/>
    </row>
    <row r="94" spans="17:9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row>
    <row r="95" spans="17:9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row>
    <row r="96" spans="17:9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row>
    <row r="97" spans="17:9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row>
    <row r="98" spans="17:9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row>
    <row r="99" spans="17:9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row>
    <row r="100" spans="17:9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row>
    <row r="101" spans="17:9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row>
    <row r="102" spans="17:9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row>
    <row r="103" spans="17:9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row>
    <row r="104" spans="17:9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row>
    <row r="105" spans="17:9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row>
    <row r="106" spans="17:9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row>
    <row r="107" spans="17:9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row>
    <row r="108" spans="17:9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row>
    <row r="109" spans="17:9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row>
    <row r="110" spans="17:9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row>
    <row r="111" spans="17:9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row>
    <row r="112" spans="17:9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row>
    <row r="113" spans="17:9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row>
    <row r="114" spans="17:9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row>
    <row r="115" spans="17:9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row>
    <row r="116" spans="17:9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row>
    <row r="117" spans="17:9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row>
    <row r="118" spans="17:9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row>
    <row r="119" spans="17:9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row>
    <row r="120" spans="17:9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row>
    <row r="121" spans="17:9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row>
    <row r="122" spans="17:9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row>
    <row r="123" spans="17:9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row>
    <row r="124" spans="17:9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row>
    <row r="125" spans="17:9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row>
    <row r="126" spans="17:9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row>
    <row r="127" spans="17:9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row>
    <row r="128" spans="17:9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row>
    <row r="129" spans="17:9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row>
    <row r="130" spans="17:9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row>
    <row r="131" spans="17:9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row>
    <row r="132" spans="17:9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53"/>
      <c r="CL132" s="53"/>
      <c r="CM132" s="53"/>
      <c r="CN132" s="53"/>
      <c r="CO132" s="53"/>
    </row>
    <row r="133" spans="17:9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row>
    <row r="134" spans="17:9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row>
    <row r="135" spans="17:9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row>
    <row r="136" spans="17:9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row>
    <row r="137" spans="17:9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row>
    <row r="138" spans="17:9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row>
    <row r="139" spans="17:9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row>
    <row r="140" spans="17:9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row>
    <row r="141" spans="17:9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row>
    <row r="142" spans="17:9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row>
    <row r="143" spans="17:9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row>
    <row r="144" spans="17:9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c r="CM144" s="53"/>
      <c r="CN144" s="53"/>
      <c r="CO144" s="53"/>
    </row>
    <row r="145" spans="17:9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row>
    <row r="146" spans="17:9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row>
    <row r="147" spans="17:9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row>
    <row r="148" spans="17:9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c r="CH148" s="53"/>
      <c r="CI148" s="53"/>
      <c r="CJ148" s="53"/>
      <c r="CK148" s="53"/>
      <c r="CL148" s="53"/>
      <c r="CM148" s="53"/>
      <c r="CN148" s="53"/>
      <c r="CO148" s="53"/>
    </row>
    <row r="149" spans="17:9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row>
    <row r="150" spans="17:9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row>
    <row r="151" spans="17:9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c r="CH151" s="53"/>
      <c r="CI151" s="53"/>
      <c r="CJ151" s="53"/>
      <c r="CK151" s="53"/>
      <c r="CL151" s="53"/>
      <c r="CM151" s="53"/>
      <c r="CN151" s="53"/>
      <c r="CO151" s="53"/>
    </row>
    <row r="152" spans="17:9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c r="CD152" s="53"/>
      <c r="CE152" s="53"/>
      <c r="CF152" s="53"/>
      <c r="CG152" s="53"/>
      <c r="CH152" s="53"/>
      <c r="CI152" s="53"/>
      <c r="CJ152" s="53"/>
      <c r="CK152" s="53"/>
      <c r="CL152" s="53"/>
      <c r="CM152" s="53"/>
      <c r="CN152" s="53"/>
      <c r="CO152" s="53"/>
    </row>
    <row r="153" spans="17:9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row>
    <row r="154" spans="17:9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row>
    <row r="155" spans="17:9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row>
    <row r="156" spans="17:9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row>
    <row r="157" spans="17:9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row>
    <row r="158" spans="17:9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row>
    <row r="159" spans="17:9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row>
    <row r="160" spans="17:9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c r="CA160" s="53"/>
      <c r="CB160" s="53"/>
      <c r="CC160" s="53"/>
      <c r="CD160" s="53"/>
      <c r="CE160" s="53"/>
      <c r="CF160" s="53"/>
      <c r="CG160" s="53"/>
      <c r="CH160" s="53"/>
      <c r="CI160" s="53"/>
      <c r="CJ160" s="53"/>
      <c r="CK160" s="53"/>
      <c r="CL160" s="53"/>
      <c r="CM160" s="53"/>
      <c r="CN160" s="53"/>
      <c r="CO160" s="53"/>
    </row>
    <row r="161" spans="17:9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row>
    <row r="162" spans="17:9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row>
    <row r="163" spans="17:9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3"/>
      <c r="CD163" s="53"/>
      <c r="CE163" s="53"/>
      <c r="CF163" s="53"/>
      <c r="CG163" s="53"/>
      <c r="CH163" s="53"/>
      <c r="CI163" s="53"/>
      <c r="CJ163" s="53"/>
      <c r="CK163" s="53"/>
      <c r="CL163" s="53"/>
      <c r="CM163" s="53"/>
      <c r="CN163" s="53"/>
      <c r="CO163" s="53"/>
    </row>
    <row r="164" spans="17:9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row>
    <row r="165" spans="17:9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c r="CK165" s="53"/>
      <c r="CL165" s="53"/>
      <c r="CM165" s="53"/>
      <c r="CN165" s="53"/>
      <c r="CO165" s="53"/>
    </row>
    <row r="166" spans="17:9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53"/>
      <c r="CH166" s="53"/>
      <c r="CI166" s="53"/>
      <c r="CJ166" s="53"/>
      <c r="CK166" s="53"/>
      <c r="CL166" s="53"/>
      <c r="CM166" s="53"/>
      <c r="CN166" s="53"/>
      <c r="CO166" s="53"/>
    </row>
    <row r="167" spans="17:9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c r="CH167" s="53"/>
      <c r="CI167" s="53"/>
      <c r="CJ167" s="53"/>
      <c r="CK167" s="53"/>
      <c r="CL167" s="53"/>
      <c r="CM167" s="53"/>
      <c r="CN167" s="53"/>
      <c r="CO167" s="53"/>
    </row>
    <row r="168" spans="17:9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53"/>
      <c r="BV168" s="53"/>
      <c r="BW168" s="53"/>
      <c r="BX168" s="53"/>
      <c r="BY168" s="53"/>
      <c r="BZ168" s="53"/>
      <c r="CA168" s="53"/>
      <c r="CB168" s="53"/>
      <c r="CC168" s="53"/>
      <c r="CD168" s="53"/>
      <c r="CE168" s="53"/>
      <c r="CF168" s="53"/>
      <c r="CG168" s="53"/>
      <c r="CH168" s="53"/>
      <c r="CI168" s="53"/>
      <c r="CJ168" s="53"/>
      <c r="CK168" s="53"/>
      <c r="CL168" s="53"/>
      <c r="CM168" s="53"/>
      <c r="CN168" s="53"/>
      <c r="CO168" s="53"/>
    </row>
    <row r="169" spans="17:9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row>
    <row r="170" spans="17:9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row>
    <row r="171" spans="17:9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row>
    <row r="172" spans="17:9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53"/>
      <c r="CE172" s="53"/>
      <c r="CF172" s="53"/>
      <c r="CG172" s="53"/>
      <c r="CH172" s="53"/>
      <c r="CI172" s="53"/>
      <c r="CJ172" s="53"/>
      <c r="CK172" s="53"/>
      <c r="CL172" s="53"/>
      <c r="CM172" s="53"/>
      <c r="CN172" s="53"/>
      <c r="CO172" s="53"/>
    </row>
    <row r="173" spans="17:9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c r="CD173" s="53"/>
      <c r="CE173" s="53"/>
      <c r="CF173" s="53"/>
      <c r="CG173" s="53"/>
      <c r="CH173" s="53"/>
      <c r="CI173" s="53"/>
      <c r="CJ173" s="53"/>
      <c r="CK173" s="53"/>
      <c r="CL173" s="53"/>
      <c r="CM173" s="53"/>
      <c r="CN173" s="53"/>
      <c r="CO173" s="53"/>
    </row>
    <row r="174" spans="17:9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row>
    <row r="175" spans="17:9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row>
    <row r="176" spans="17:9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row>
    <row r="177" spans="17:9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53"/>
      <c r="BV177" s="53"/>
      <c r="BW177" s="53"/>
      <c r="BX177" s="53"/>
      <c r="BY177" s="53"/>
      <c r="BZ177" s="53"/>
      <c r="CA177" s="53"/>
      <c r="CB177" s="53"/>
      <c r="CC177" s="53"/>
      <c r="CD177" s="53"/>
      <c r="CE177" s="53"/>
      <c r="CF177" s="53"/>
      <c r="CG177" s="53"/>
      <c r="CH177" s="53"/>
      <c r="CI177" s="53"/>
      <c r="CJ177" s="53"/>
      <c r="CK177" s="53"/>
      <c r="CL177" s="53"/>
      <c r="CM177" s="53"/>
      <c r="CN177" s="53"/>
      <c r="CO177" s="53"/>
    </row>
    <row r="178" spans="17:9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3"/>
      <c r="CD178" s="53"/>
      <c r="CE178" s="53"/>
      <c r="CF178" s="53"/>
      <c r="CG178" s="53"/>
      <c r="CH178" s="53"/>
      <c r="CI178" s="53"/>
      <c r="CJ178" s="53"/>
      <c r="CK178" s="53"/>
      <c r="CL178" s="53"/>
      <c r="CM178" s="53"/>
      <c r="CN178" s="53"/>
      <c r="CO178" s="53"/>
    </row>
    <row r="179" spans="17:9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c r="CH179" s="53"/>
      <c r="CI179" s="53"/>
      <c r="CJ179" s="53"/>
      <c r="CK179" s="53"/>
      <c r="CL179" s="53"/>
      <c r="CM179" s="53"/>
      <c r="CN179" s="53"/>
      <c r="CO179" s="53"/>
    </row>
    <row r="180" spans="17:9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c r="CH180" s="53"/>
      <c r="CI180" s="53"/>
      <c r="CJ180" s="53"/>
      <c r="CK180" s="53"/>
      <c r="CL180" s="53"/>
      <c r="CM180" s="53"/>
      <c r="CN180" s="53"/>
      <c r="CO180" s="53"/>
    </row>
    <row r="181" spans="17:9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3"/>
      <c r="CD181" s="53"/>
      <c r="CE181" s="53"/>
      <c r="CF181" s="53"/>
      <c r="CG181" s="53"/>
      <c r="CH181" s="53"/>
      <c r="CI181" s="53"/>
      <c r="CJ181" s="53"/>
      <c r="CK181" s="53"/>
      <c r="CL181" s="53"/>
      <c r="CM181" s="53"/>
      <c r="CN181" s="53"/>
      <c r="CO181" s="53"/>
    </row>
    <row r="182" spans="17:9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c r="CH182" s="53"/>
      <c r="CI182" s="53"/>
      <c r="CJ182" s="53"/>
      <c r="CK182" s="53"/>
      <c r="CL182" s="53"/>
      <c r="CM182" s="53"/>
      <c r="CN182" s="53"/>
      <c r="CO182" s="53"/>
    </row>
    <row r="183" spans="17:9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c r="CH183" s="53"/>
      <c r="CI183" s="53"/>
      <c r="CJ183" s="53"/>
      <c r="CK183" s="53"/>
      <c r="CL183" s="53"/>
      <c r="CM183" s="53"/>
      <c r="CN183" s="53"/>
      <c r="CO183" s="53"/>
    </row>
    <row r="184" spans="17:9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row>
    <row r="185" spans="17:9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c r="CH185" s="53"/>
      <c r="CI185" s="53"/>
      <c r="CJ185" s="53"/>
      <c r="CK185" s="53"/>
      <c r="CL185" s="53"/>
      <c r="CM185" s="53"/>
      <c r="CN185" s="53"/>
      <c r="CO185" s="53"/>
    </row>
    <row r="186" spans="17:9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c r="CK186" s="53"/>
      <c r="CL186" s="53"/>
      <c r="CM186" s="53"/>
      <c r="CN186" s="53"/>
      <c r="CO186" s="53"/>
    </row>
    <row r="187" spans="17:9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53"/>
      <c r="BV187" s="53"/>
      <c r="BW187" s="53"/>
      <c r="BX187" s="53"/>
      <c r="BY187" s="53"/>
      <c r="BZ187" s="53"/>
      <c r="CA187" s="53"/>
      <c r="CB187" s="53"/>
      <c r="CC187" s="53"/>
      <c r="CD187" s="53"/>
      <c r="CE187" s="53"/>
      <c r="CF187" s="53"/>
      <c r="CG187" s="53"/>
      <c r="CH187" s="53"/>
      <c r="CI187" s="53"/>
      <c r="CJ187" s="53"/>
      <c r="CK187" s="53"/>
      <c r="CL187" s="53"/>
      <c r="CM187" s="53"/>
      <c r="CN187" s="53"/>
      <c r="CO187" s="53"/>
    </row>
    <row r="188" spans="17:9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row>
    <row r="189" spans="17:9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L189" s="53"/>
      <c r="CM189" s="53"/>
      <c r="CN189" s="53"/>
      <c r="CO189" s="53"/>
    </row>
    <row r="190" spans="17:9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c r="CK190" s="53"/>
      <c r="CL190" s="53"/>
      <c r="CM190" s="53"/>
      <c r="CN190" s="53"/>
      <c r="CO190" s="53"/>
    </row>
    <row r="191" spans="17:9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row>
    <row r="192" spans="17:9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c r="CH192" s="53"/>
      <c r="CI192" s="53"/>
      <c r="CJ192" s="53"/>
      <c r="CK192" s="53"/>
      <c r="CL192" s="53"/>
      <c r="CM192" s="53"/>
      <c r="CN192" s="53"/>
      <c r="CO192" s="53"/>
    </row>
    <row r="193" spans="17:9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c r="CH193" s="53"/>
      <c r="CI193" s="53"/>
      <c r="CJ193" s="53"/>
      <c r="CK193" s="53"/>
      <c r="CL193" s="53"/>
      <c r="CM193" s="53"/>
      <c r="CN193" s="53"/>
      <c r="CO193" s="53"/>
    </row>
    <row r="194" spans="17:9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c r="CH194" s="53"/>
      <c r="CI194" s="53"/>
      <c r="CJ194" s="53"/>
      <c r="CK194" s="53"/>
      <c r="CL194" s="53"/>
      <c r="CM194" s="53"/>
      <c r="CN194" s="53"/>
      <c r="CO194" s="53"/>
    </row>
    <row r="195" spans="17:9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c r="CH195" s="53"/>
      <c r="CI195" s="53"/>
      <c r="CJ195" s="53"/>
      <c r="CK195" s="53"/>
      <c r="CL195" s="53"/>
      <c r="CM195" s="53"/>
      <c r="CN195" s="53"/>
      <c r="CO195" s="53"/>
    </row>
    <row r="196" spans="17:9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c r="CH196" s="53"/>
      <c r="CI196" s="53"/>
      <c r="CJ196" s="53"/>
      <c r="CK196" s="53"/>
      <c r="CL196" s="53"/>
      <c r="CM196" s="53"/>
      <c r="CN196" s="53"/>
      <c r="CO196" s="53"/>
    </row>
    <row r="197" spans="17:9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53"/>
      <c r="BV197" s="53"/>
      <c r="BW197" s="53"/>
      <c r="BX197" s="53"/>
      <c r="BY197" s="53"/>
      <c r="BZ197" s="53"/>
      <c r="CA197" s="53"/>
      <c r="CB197" s="53"/>
      <c r="CC197" s="53"/>
      <c r="CD197" s="53"/>
      <c r="CE197" s="53"/>
      <c r="CF197" s="53"/>
      <c r="CG197" s="53"/>
      <c r="CH197" s="53"/>
      <c r="CI197" s="53"/>
      <c r="CJ197" s="53"/>
      <c r="CK197" s="53"/>
      <c r="CL197" s="53"/>
      <c r="CM197" s="53"/>
      <c r="CN197" s="53"/>
      <c r="CO197" s="53"/>
    </row>
    <row r="198" spans="17:9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c r="CK198" s="53"/>
      <c r="CL198" s="53"/>
      <c r="CM198" s="53"/>
      <c r="CN198" s="53"/>
      <c r="CO198" s="53"/>
    </row>
    <row r="199" spans="17:9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53"/>
      <c r="BV199" s="53"/>
      <c r="BW199" s="53"/>
      <c r="BX199" s="53"/>
      <c r="BY199" s="53"/>
      <c r="BZ199" s="53"/>
      <c r="CA199" s="53"/>
      <c r="CB199" s="53"/>
      <c r="CC199" s="53"/>
      <c r="CD199" s="53"/>
      <c r="CE199" s="53"/>
      <c r="CF199" s="53"/>
      <c r="CG199" s="53"/>
      <c r="CH199" s="53"/>
      <c r="CI199" s="53"/>
      <c r="CJ199" s="53"/>
      <c r="CK199" s="53"/>
      <c r="CL199" s="53"/>
      <c r="CM199" s="53"/>
      <c r="CN199" s="53"/>
      <c r="CO199" s="53"/>
    </row>
    <row r="200" spans="17:9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53"/>
      <c r="BV200" s="53"/>
      <c r="BW200" s="53"/>
      <c r="BX200" s="53"/>
      <c r="BY200" s="53"/>
      <c r="BZ200" s="53"/>
      <c r="CA200" s="53"/>
      <c r="CB200" s="53"/>
      <c r="CC200" s="53"/>
      <c r="CD200" s="53"/>
      <c r="CE200" s="53"/>
      <c r="CF200" s="53"/>
      <c r="CG200" s="53"/>
      <c r="CH200" s="53"/>
      <c r="CI200" s="53"/>
      <c r="CJ200" s="53"/>
      <c r="CK200" s="53"/>
      <c r="CL200" s="53"/>
      <c r="CM200" s="53"/>
      <c r="CN200" s="53"/>
      <c r="CO200" s="53"/>
    </row>
    <row r="201" spans="17:9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row>
    <row r="202" spans="17:9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row>
    <row r="203" spans="17:9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row>
    <row r="204" spans="17:9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row>
    <row r="205" spans="17:9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row>
    <row r="206" spans="17:9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row>
    <row r="207" spans="17:9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row>
    <row r="208" spans="17:9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row>
    <row r="209" spans="17:45">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row>
    <row r="210" spans="17:45">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row>
    <row r="211" spans="17:45">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row>
    <row r="212" spans="17:45">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row>
    <row r="213" spans="17:45">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row>
    <row r="214" spans="17:45">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row>
    <row r="215" spans="17:45">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row>
    <row r="216" spans="17:45">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row>
    <row r="217" spans="17:45">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row>
    <row r="218" spans="17:45">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row>
    <row r="219" spans="17:45">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row>
    <row r="220" spans="17:45">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row>
    <row r="221" spans="17:45">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row>
    <row r="222" spans="17:45">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row>
    <row r="223" spans="17:45">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row>
    <row r="224" spans="17:45">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row>
    <row r="225" spans="17:45">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row>
    <row r="226" spans="17:45">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row>
    <row r="227" spans="17:45">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row>
    <row r="228" spans="17:45">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row>
    <row r="229" spans="17:45">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row>
    <row r="230" spans="17:45">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row>
    <row r="231" spans="17:45">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row>
    <row r="232" spans="17:45">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row>
    <row r="233" spans="17:45">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row>
    <row r="234" spans="17:45">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row>
    <row r="235" spans="17:45">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row>
    <row r="236" spans="17:45">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row>
    <row r="237" spans="17:45">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row>
    <row r="238" spans="17:45">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row>
    <row r="239" spans="17:45">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row>
    <row r="240" spans="17:45">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row>
    <row r="241" spans="17:45">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row>
    <row r="242" spans="17:45">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row>
    <row r="243" spans="17:45">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row>
    <row r="244" spans="17:45">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row>
    <row r="245" spans="17:45">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row>
    <row r="246" spans="17:45">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row>
    <row r="247" spans="17:45">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row>
    <row r="248" spans="17:45">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row>
    <row r="249" spans="17:45">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row>
    <row r="250" spans="17:45">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row>
    <row r="251" spans="17:45">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row>
    <row r="252" spans="17:45">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row>
    <row r="253" spans="17:45">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row>
    <row r="254" spans="17:45">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row>
    <row r="255" spans="17:45">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row>
    <row r="256" spans="17:45">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row>
    <row r="257" spans="17:45">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row>
    <row r="258" spans="17:45">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row>
    <row r="259" spans="17:45">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row>
    <row r="260" spans="17:45">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row>
    <row r="261" spans="17:45">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row>
    <row r="262" spans="17:45">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row>
    <row r="263" spans="17:45">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row>
    <row r="264" spans="17:45">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row>
    <row r="265" spans="17:45">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row>
    <row r="266" spans="17:45">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row>
    <row r="267" spans="17:45">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row>
    <row r="268" spans="17:45">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row>
    <row r="269" spans="17:45">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row>
    <row r="270" spans="17:45">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row>
    <row r="271" spans="17:45">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row>
    <row r="272" spans="17:45">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row>
    <row r="273" spans="17:45">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row>
    <row r="274" spans="17:45">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row>
    <row r="275" spans="17:45">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row>
    <row r="276" spans="17:45">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row>
    <row r="277" spans="17:45">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row>
    <row r="278" spans="17:45">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row>
    <row r="279" spans="17:45">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row>
    <row r="280" spans="17:45">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row>
    <row r="281" spans="17:45">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row>
    <row r="282" spans="17:45">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row>
    <row r="283" spans="17:45">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row>
    <row r="284" spans="17:45">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row>
    <row r="285" spans="17:45">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row>
    <row r="286" spans="17:45">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row>
    <row r="287" spans="17:45">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row>
    <row r="288" spans="17:45">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row>
    <row r="289" spans="17:45">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row>
    <row r="290" spans="17:45">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row>
    <row r="291" spans="17:45">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row>
    <row r="292" spans="17:45">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row>
    <row r="293" spans="17:45">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row>
    <row r="294" spans="17:45">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row>
    <row r="295" spans="17:45">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row>
    <row r="296" spans="17:45">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row>
    <row r="297" spans="17:45">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row>
    <row r="298" spans="17:45">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row>
    <row r="299" spans="17:45">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row>
    <row r="300" spans="17:45">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row>
    <row r="301" spans="17:45">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row>
    <row r="302" spans="17:45">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row>
    <row r="303" spans="17:45">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row>
    <row r="304" spans="17:45">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row>
    <row r="305" spans="17:45">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row>
    <row r="306" spans="17:45">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row>
    <row r="307" spans="17:45">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row>
    <row r="308" spans="17:45">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row>
    <row r="309" spans="17:45">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row>
    <row r="310" spans="17:45">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row>
    <row r="311" spans="17:45">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row>
    <row r="312" spans="17:45">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row>
    <row r="313" spans="17:45">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row>
    <row r="314" spans="17:45">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row>
    <row r="315" spans="17:45">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row>
    <row r="316" spans="17:45">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row>
    <row r="317" spans="17:45">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row>
    <row r="318" spans="17:45">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row>
    <row r="319" spans="17:45">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row>
    <row r="320" spans="17:45">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row>
    <row r="321" spans="17:45">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row>
    <row r="322" spans="17:45">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row>
    <row r="323" spans="17:45">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row>
    <row r="324" spans="17:45">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row>
    <row r="325" spans="17:45">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row>
    <row r="326" spans="17:45">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row>
    <row r="327" spans="17:45">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row>
    <row r="328" spans="17:45">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row>
    <row r="329" spans="17:45">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row>
    <row r="330" spans="17:45">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row>
    <row r="331" spans="17:45">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row>
    <row r="332" spans="17:45">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row>
    <row r="333" spans="17:45">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row>
    <row r="334" spans="17:45">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row>
    <row r="335" spans="17:45">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row>
    <row r="336" spans="17:45">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row>
    <row r="337" spans="17:45">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row>
    <row r="338" spans="17:45">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row>
    <row r="339" spans="17:45">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row>
    <row r="340" spans="17:45">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row>
    <row r="341" spans="17:45">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row>
    <row r="342" spans="17:45">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row>
    <row r="343" spans="17:45">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row>
    <row r="344" spans="17:45">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row>
    <row r="345" spans="17:45">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row>
    <row r="346" spans="17:45">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row>
    <row r="347" spans="17:45">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row>
    <row r="348" spans="17:45">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row>
    <row r="349" spans="17:45">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row>
    <row r="350" spans="17:45">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row>
    <row r="351" spans="17:45">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row>
    <row r="352" spans="17:45">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row>
    <row r="353" spans="17:45">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row>
    <row r="354" spans="17:45">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row>
    <row r="355" spans="17:45">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row>
    <row r="356" spans="17:45">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row>
    <row r="357" spans="17:45">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row>
    <row r="358" spans="17:45">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row>
    <row r="359" spans="17:45">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row>
    <row r="360" spans="17:45">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row>
    <row r="361" spans="17:45">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row>
    <row r="362" spans="17:45">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row>
    <row r="363" spans="17:45">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row>
    <row r="364" spans="17:45">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row>
    <row r="365" spans="17:45">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row>
    <row r="366" spans="17:45">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row>
    <row r="367" spans="17:45">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row>
    <row r="368" spans="17:45">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row>
    <row r="369" spans="17:45">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row>
    <row r="370" spans="17:45">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row>
    <row r="371" spans="17:45">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row>
    <row r="372" spans="17:45">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row>
    <row r="373" spans="17:45">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row>
    <row r="374" spans="17:45">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row>
    <row r="375" spans="17:45">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row>
    <row r="376" spans="17:45">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row>
    <row r="377" spans="17:45">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row>
    <row r="378" spans="17:45">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row>
    <row r="379" spans="17:45">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row>
    <row r="380" spans="17:45">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row>
    <row r="381" spans="17:45">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row>
    <row r="382" spans="17:45">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row>
    <row r="383" spans="17:45">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row>
    <row r="384" spans="17:45">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row>
    <row r="385" spans="17:45">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row>
    <row r="386" spans="17:45">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row>
    <row r="387" spans="17:45">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row>
    <row r="388" spans="17:45">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row>
    <row r="389" spans="17:45">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row>
    <row r="390" spans="17:45">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row>
    <row r="391" spans="17:45">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row>
    <row r="392" spans="17:45">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row>
    <row r="393" spans="17:45">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row>
    <row r="394" spans="17:45">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row>
    <row r="395" spans="17:45">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row>
    <row r="396" spans="17:45">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row>
    <row r="397" spans="17:45">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row>
    <row r="398" spans="17:45">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row>
    <row r="399" spans="17:45">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row>
    <row r="400" spans="17:45">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row>
    <row r="401" spans="17:45">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row>
    <row r="402" spans="17:45">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row>
    <row r="403" spans="17:45">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row>
    <row r="404" spans="17:45">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row>
    <row r="405" spans="17:45">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row>
    <row r="406" spans="17:45">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row>
    <row r="407" spans="17:45">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row>
    <row r="408" spans="17:45">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row>
    <row r="409" spans="17:45">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row>
    <row r="410" spans="17:45">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row>
    <row r="411" spans="17:45">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row>
    <row r="412" spans="17:45">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row>
    <row r="413" spans="17:45">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row>
    <row r="414" spans="17:45">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row>
    <row r="415" spans="17:45">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row>
    <row r="416" spans="17:45">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row>
    <row r="417" spans="17:45">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row>
    <row r="418" spans="17:45">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row>
    <row r="419" spans="17:45">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row>
    <row r="420" spans="17:45">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row>
    <row r="421" spans="17:45">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row>
    <row r="422" spans="17:45">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row>
    <row r="423" spans="17:45">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row>
    <row r="424" spans="17:45">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row>
    <row r="425" spans="17:45">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row>
    <row r="426" spans="17:45">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row>
    <row r="427" spans="17:45">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row>
    <row r="428" spans="17:45">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row>
    <row r="429" spans="17:45">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row>
    <row r="430" spans="17:45">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row>
    <row r="431" spans="17:45">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row>
    <row r="432" spans="17:45">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row>
    <row r="433" spans="17:45">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row>
    <row r="434" spans="17:45">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row>
    <row r="435" spans="17:45">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row>
    <row r="436" spans="17:45">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row>
    <row r="437" spans="17:45">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row>
    <row r="438" spans="17:45">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row>
    <row r="439" spans="17:45">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row>
    <row r="440" spans="17:45">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row>
    <row r="441" spans="17:45">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row>
    <row r="442" spans="17:45">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row>
    <row r="443" spans="17:45">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row>
    <row r="444" spans="17:45">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row>
    <row r="445" spans="17:45">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row>
    <row r="446" spans="17:45">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row>
    <row r="447" spans="17:45">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row>
    <row r="448" spans="17:45">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row>
    <row r="449" spans="17:45">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row>
    <row r="450" spans="17:45">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row>
    <row r="451" spans="17:45">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row>
    <row r="452" spans="17:45">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3"/>
      <c r="AP452" s="53"/>
      <c r="AQ452" s="53"/>
      <c r="AR452" s="53"/>
      <c r="AS452" s="53"/>
    </row>
    <row r="453" spans="17:45">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row>
    <row r="454" spans="17:45">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row>
    <row r="455" spans="17:45">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row>
    <row r="456" spans="17:45">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row>
    <row r="457" spans="17:45">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row>
    <row r="458" spans="17:45">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row>
    <row r="459" spans="17:45">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row>
    <row r="460" spans="17:45">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c r="AR460" s="53"/>
      <c r="AS460" s="53"/>
    </row>
    <row r="461" spans="17:45">
      <c r="Q461" s="53"/>
      <c r="R461" s="53"/>
      <c r="S461" s="53"/>
      <c r="T461" s="53"/>
      <c r="U461" s="53"/>
      <c r="V461" s="53"/>
      <c r="W461" s="53"/>
      <c r="X461" s="53"/>
      <c r="Y461" s="53"/>
      <c r="Z461" s="53"/>
      <c r="AA461" s="53"/>
      <c r="AB461" s="53"/>
      <c r="AC461" s="53"/>
      <c r="AD461" s="53"/>
      <c r="AE461" s="53"/>
      <c r="AF461" s="53"/>
      <c r="AG461" s="53"/>
      <c r="AH461" s="53"/>
      <c r="AI461" s="53"/>
      <c r="AJ461" s="53"/>
      <c r="AK461" s="53"/>
      <c r="AL461" s="53"/>
      <c r="AM461" s="53"/>
      <c r="AN461" s="53"/>
      <c r="AO461" s="53"/>
      <c r="AP461" s="53"/>
      <c r="AQ461" s="53"/>
      <c r="AR461" s="53"/>
      <c r="AS461" s="53"/>
    </row>
    <row r="462" spans="17:45">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row>
    <row r="463" spans="17:45">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3"/>
      <c r="AP463" s="53"/>
      <c r="AQ463" s="53"/>
      <c r="AR463" s="53"/>
      <c r="AS463" s="53"/>
    </row>
    <row r="464" spans="17:45">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row>
    <row r="465" spans="17:45">
      <c r="Q465" s="53"/>
      <c r="R465" s="53"/>
      <c r="S465" s="53"/>
      <c r="T465" s="53"/>
      <c r="U465" s="53"/>
      <c r="V465" s="53"/>
      <c r="W465" s="53"/>
      <c r="X465" s="53"/>
      <c r="Y465" s="53"/>
      <c r="Z465" s="53"/>
      <c r="AA465" s="53"/>
      <c r="AB465" s="53"/>
      <c r="AC465" s="53"/>
      <c r="AD465" s="53"/>
      <c r="AE465" s="53"/>
      <c r="AF465" s="53"/>
      <c r="AG465" s="53"/>
      <c r="AH465" s="53"/>
      <c r="AI465" s="53"/>
      <c r="AJ465" s="53"/>
      <c r="AK465" s="53"/>
      <c r="AL465" s="53"/>
      <c r="AM465" s="53"/>
      <c r="AN465" s="53"/>
      <c r="AO465" s="53"/>
      <c r="AP465" s="53"/>
      <c r="AQ465" s="53"/>
      <c r="AR465" s="53"/>
      <c r="AS465" s="53"/>
    </row>
    <row r="466" spans="17:45">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row>
    <row r="467" spans="17:45">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row>
    <row r="468" spans="17:45">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3"/>
      <c r="AP468" s="53"/>
      <c r="AQ468" s="53"/>
      <c r="AR468" s="53"/>
      <c r="AS468" s="53"/>
    </row>
    <row r="469" spans="17:45">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c r="AN469" s="53"/>
      <c r="AO469" s="53"/>
      <c r="AP469" s="53"/>
      <c r="AQ469" s="53"/>
      <c r="AR469" s="53"/>
      <c r="AS469" s="53"/>
    </row>
    <row r="470" spans="17:45">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c r="AR470" s="53"/>
      <c r="AS470" s="53"/>
    </row>
    <row r="471" spans="17:45">
      <c r="Q471" s="53"/>
      <c r="R471" s="53"/>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c r="AR471" s="53"/>
      <c r="AS471" s="53"/>
    </row>
    <row r="472" spans="17:45">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row>
    <row r="473" spans="17:45">
      <c r="Q473" s="53"/>
      <c r="R473" s="53"/>
      <c r="S473" s="53"/>
      <c r="T473" s="53"/>
      <c r="U473" s="53"/>
      <c r="V473" s="53"/>
      <c r="W473" s="53"/>
      <c r="X473" s="53"/>
      <c r="Y473" s="53"/>
      <c r="Z473" s="53"/>
      <c r="AA473" s="53"/>
      <c r="AB473" s="53"/>
      <c r="AC473" s="53"/>
      <c r="AD473" s="53"/>
      <c r="AE473" s="53"/>
      <c r="AF473" s="53"/>
      <c r="AG473" s="53"/>
      <c r="AH473" s="53"/>
      <c r="AI473" s="53"/>
      <c r="AJ473" s="53"/>
      <c r="AK473" s="53"/>
      <c r="AL473" s="53"/>
      <c r="AM473" s="53"/>
      <c r="AN473" s="53"/>
      <c r="AO473" s="53"/>
      <c r="AP473" s="53"/>
      <c r="AQ473" s="53"/>
      <c r="AR473" s="53"/>
      <c r="AS473" s="53"/>
    </row>
    <row r="474" spans="17:45">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row>
    <row r="475" spans="17:45">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row>
    <row r="476" spans="17:45">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row>
    <row r="477" spans="17:45">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row>
    <row r="478" spans="17:45">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53"/>
      <c r="AS478" s="53"/>
    </row>
    <row r="479" spans="17:45">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row>
    <row r="480" spans="17:45">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row>
    <row r="481" spans="17:45">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row>
    <row r="482" spans="17:45">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row>
    <row r="483" spans="17:45">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row>
    <row r="484" spans="17:45">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c r="AR484" s="53"/>
      <c r="AS484" s="53"/>
    </row>
    <row r="485" spans="17:45">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row>
    <row r="486" spans="17:45">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row>
    <row r="487" spans="17:45">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row>
    <row r="488" spans="17:45">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row>
    <row r="489" spans="17:45">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row>
    <row r="490" spans="17:45">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row>
    <row r="491" spans="17:45">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row>
    <row r="492" spans="17:45">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row>
    <row r="493" spans="17:45">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row>
    <row r="494" spans="17:45">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row>
    <row r="495" spans="17:45">
      <c r="Q495" s="53"/>
      <c r="R495" s="53"/>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c r="AR495" s="53"/>
      <c r="AS495" s="53"/>
    </row>
    <row r="496" spans="17:45">
      <c r="Q496" s="53"/>
      <c r="R496" s="53"/>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row>
    <row r="497" spans="17:45">
      <c r="Q497" s="53"/>
      <c r="R497" s="53"/>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c r="AR497" s="53"/>
      <c r="AS497" s="53"/>
    </row>
    <row r="498" spans="17:45">
      <c r="Q498" s="53"/>
      <c r="R498" s="53"/>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c r="AR498" s="53"/>
      <c r="AS498" s="53"/>
    </row>
    <row r="499" spans="17:45">
      <c r="Q499" s="53"/>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row>
    <row r="500" spans="17:45">
      <c r="Q500" s="53"/>
      <c r="R500" s="53"/>
      <c r="S500" s="53"/>
      <c r="T500" s="53"/>
      <c r="U500" s="53"/>
      <c r="V500" s="53"/>
      <c r="W500" s="53"/>
      <c r="X500" s="53"/>
      <c r="Y500" s="53"/>
      <c r="Z500" s="53"/>
      <c r="AA500" s="53"/>
      <c r="AB500" s="53"/>
      <c r="AC500" s="53"/>
      <c r="AD500" s="53"/>
      <c r="AE500" s="53"/>
      <c r="AF500" s="53"/>
      <c r="AG500" s="53"/>
      <c r="AH500" s="53"/>
      <c r="AI500" s="53"/>
      <c r="AJ500" s="53"/>
      <c r="AK500" s="53"/>
      <c r="AL500" s="53"/>
      <c r="AM500" s="53"/>
      <c r="AN500" s="53"/>
      <c r="AO500" s="53"/>
      <c r="AP500" s="53"/>
      <c r="AQ500" s="53"/>
      <c r="AR500" s="53"/>
      <c r="AS500" s="53"/>
    </row>
    <row r="501" spans="17:45">
      <c r="Q501" s="53"/>
      <c r="R501" s="53"/>
      <c r="S501" s="53"/>
      <c r="T501" s="53"/>
      <c r="U501" s="53"/>
      <c r="V501" s="53"/>
      <c r="W501" s="53"/>
      <c r="X501" s="53"/>
      <c r="Y501" s="53"/>
      <c r="Z501" s="53"/>
      <c r="AA501" s="53"/>
      <c r="AB501" s="53"/>
      <c r="AC501" s="53"/>
      <c r="AD501" s="53"/>
      <c r="AE501" s="53"/>
      <c r="AF501" s="53"/>
      <c r="AG501" s="53"/>
      <c r="AH501" s="53"/>
      <c r="AI501" s="53"/>
      <c r="AJ501" s="53"/>
      <c r="AK501" s="53"/>
      <c r="AL501" s="53"/>
      <c r="AM501" s="53"/>
      <c r="AN501" s="53"/>
      <c r="AO501" s="53"/>
      <c r="AP501" s="53"/>
      <c r="AQ501" s="53"/>
      <c r="AR501" s="53"/>
      <c r="AS501" s="53"/>
    </row>
    <row r="502" spans="17:45">
      <c r="Q502" s="53"/>
      <c r="R502" s="53"/>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c r="AR502" s="53"/>
      <c r="AS502" s="53"/>
    </row>
    <row r="503" spans="17:45">
      <c r="Q503" s="53"/>
      <c r="R503" s="53"/>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3"/>
      <c r="AP503" s="53"/>
      <c r="AQ503" s="53"/>
      <c r="AR503" s="53"/>
      <c r="AS503" s="53"/>
    </row>
    <row r="504" spans="17:45">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53"/>
      <c r="AN504" s="53"/>
      <c r="AO504" s="53"/>
      <c r="AP504" s="53"/>
      <c r="AQ504" s="53"/>
      <c r="AR504" s="53"/>
      <c r="AS504" s="53"/>
    </row>
    <row r="505" spans="17:45">
      <c r="Q505" s="53"/>
      <c r="R505" s="53"/>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3"/>
      <c r="AP505" s="53"/>
      <c r="AQ505" s="53"/>
      <c r="AR505" s="53"/>
      <c r="AS505" s="53"/>
    </row>
    <row r="506" spans="17:45">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c r="AR506" s="53"/>
      <c r="AS506" s="53"/>
    </row>
    <row r="507" spans="17:45">
      <c r="Q507" s="53"/>
      <c r="R507" s="53"/>
      <c r="S507" s="53"/>
      <c r="T507" s="53"/>
      <c r="U507" s="53"/>
      <c r="V507" s="53"/>
      <c r="W507" s="53"/>
      <c r="X507" s="53"/>
      <c r="Y507" s="53"/>
      <c r="Z507" s="53"/>
      <c r="AA507" s="53"/>
      <c r="AB507" s="53"/>
      <c r="AC507" s="53"/>
      <c r="AD507" s="53"/>
      <c r="AE507" s="53"/>
      <c r="AF507" s="53"/>
      <c r="AG507" s="53"/>
      <c r="AH507" s="53"/>
      <c r="AI507" s="53"/>
      <c r="AJ507" s="53"/>
      <c r="AK507" s="53"/>
      <c r="AL507" s="53"/>
      <c r="AM507" s="53"/>
      <c r="AN507" s="53"/>
      <c r="AO507" s="53"/>
      <c r="AP507" s="53"/>
      <c r="AQ507" s="53"/>
      <c r="AR507" s="53"/>
      <c r="AS507" s="53"/>
    </row>
    <row r="508" spans="17:45">
      <c r="Q508" s="53"/>
      <c r="R508" s="53"/>
      <c r="S508" s="53"/>
      <c r="T508" s="53"/>
      <c r="U508" s="53"/>
      <c r="V508" s="53"/>
      <c r="W508" s="53"/>
      <c r="X508" s="53"/>
      <c r="Y508" s="53"/>
      <c r="Z508" s="53"/>
      <c r="AA508" s="53"/>
      <c r="AB508" s="53"/>
      <c r="AC508" s="53"/>
      <c r="AD508" s="53"/>
      <c r="AE508" s="53"/>
      <c r="AF508" s="53"/>
      <c r="AG508" s="53"/>
      <c r="AH508" s="53"/>
      <c r="AI508" s="53"/>
      <c r="AJ508" s="53"/>
      <c r="AK508" s="53"/>
      <c r="AL508" s="53"/>
      <c r="AM508" s="53"/>
      <c r="AN508" s="53"/>
      <c r="AO508" s="53"/>
      <c r="AP508" s="53"/>
      <c r="AQ508" s="53"/>
      <c r="AR508" s="53"/>
      <c r="AS508" s="53"/>
    </row>
    <row r="509" spans="17:45">
      <c r="Q509" s="53"/>
      <c r="R509" s="53"/>
      <c r="S509" s="53"/>
      <c r="T509" s="53"/>
      <c r="U509" s="53"/>
      <c r="V509" s="53"/>
      <c r="W509" s="53"/>
      <c r="X509" s="53"/>
      <c r="Y509" s="53"/>
      <c r="Z509" s="53"/>
      <c r="AA509" s="53"/>
      <c r="AB509" s="53"/>
      <c r="AC509" s="53"/>
      <c r="AD509" s="53"/>
      <c r="AE509" s="53"/>
      <c r="AF509" s="53"/>
      <c r="AG509" s="53"/>
      <c r="AH509" s="53"/>
      <c r="AI509" s="53"/>
      <c r="AJ509" s="53"/>
      <c r="AK509" s="53"/>
      <c r="AL509" s="53"/>
      <c r="AM509" s="53"/>
      <c r="AN509" s="53"/>
      <c r="AO509" s="53"/>
      <c r="AP509" s="53"/>
      <c r="AQ509" s="53"/>
      <c r="AR509" s="53"/>
      <c r="AS509" s="53"/>
    </row>
    <row r="510" spans="17:45">
      <c r="Q510" s="53"/>
      <c r="R510" s="53"/>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c r="AR510" s="53"/>
      <c r="AS510" s="53"/>
    </row>
    <row r="511" spans="17:45">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c r="AR511" s="53"/>
      <c r="AS511" s="53"/>
    </row>
    <row r="512" spans="17:45">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row>
    <row r="513" spans="17:45">
      <c r="Q513" s="53"/>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53"/>
      <c r="AS513" s="53"/>
    </row>
    <row r="514" spans="17:45">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3"/>
      <c r="AP514" s="53"/>
      <c r="AQ514" s="53"/>
      <c r="AR514" s="53"/>
      <c r="AS514" s="53"/>
    </row>
    <row r="515" spans="17:45">
      <c r="Q515" s="53"/>
      <c r="R515" s="53"/>
      <c r="S515" s="53"/>
      <c r="T515" s="53"/>
      <c r="U515" s="53"/>
      <c r="V515" s="53"/>
      <c r="W515" s="53"/>
      <c r="X515" s="53"/>
      <c r="Y515" s="53"/>
      <c r="Z515" s="53"/>
      <c r="AA515" s="53"/>
      <c r="AB515" s="53"/>
      <c r="AC515" s="53"/>
      <c r="AD515" s="53"/>
      <c r="AE515" s="53"/>
      <c r="AF515" s="53"/>
      <c r="AG515" s="53"/>
      <c r="AH515" s="53"/>
      <c r="AI515" s="53"/>
      <c r="AJ515" s="53"/>
      <c r="AK515" s="53"/>
      <c r="AL515" s="53"/>
      <c r="AM515" s="53"/>
      <c r="AN515" s="53"/>
      <c r="AO515" s="53"/>
      <c r="AP515" s="53"/>
      <c r="AQ515" s="53"/>
      <c r="AR515" s="53"/>
      <c r="AS515" s="53"/>
    </row>
    <row r="516" spans="17:45">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row>
    <row r="517" spans="17:45">
      <c r="Q517" s="53"/>
      <c r="R517" s="53"/>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c r="AR517" s="53"/>
      <c r="AS517" s="53"/>
    </row>
    <row r="518" spans="17:45">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3"/>
      <c r="AP518" s="53"/>
      <c r="AQ518" s="53"/>
      <c r="AR518" s="53"/>
      <c r="AS518" s="53"/>
    </row>
    <row r="519" spans="17:45">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c r="AR519" s="53"/>
      <c r="AS519" s="53"/>
    </row>
    <row r="520" spans="17:45">
      <c r="Q520" s="53"/>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53"/>
      <c r="AS520" s="53"/>
    </row>
    <row r="521" spans="17:45">
      <c r="Q521" s="53"/>
      <c r="R521" s="53"/>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c r="AR521" s="53"/>
      <c r="AS521" s="53"/>
    </row>
    <row r="522" spans="17:45">
      <c r="Q522" s="53"/>
      <c r="R522" s="53"/>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3"/>
      <c r="AP522" s="53"/>
      <c r="AQ522" s="53"/>
      <c r="AR522" s="53"/>
      <c r="AS522" s="53"/>
    </row>
    <row r="523" spans="17:45">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row>
    <row r="524" spans="17:45">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row>
    <row r="525" spans="17:45">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row>
    <row r="526" spans="17:45">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row>
    <row r="527" spans="17:45">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row>
    <row r="528" spans="17:45">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row>
    <row r="529" spans="17:45">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row>
    <row r="530" spans="17:45">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row>
    <row r="531" spans="17:45">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row>
    <row r="532" spans="17:45">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row>
    <row r="533" spans="17:45">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row>
    <row r="534" spans="17:45">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row>
    <row r="535" spans="17:45">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c r="AR535" s="53"/>
      <c r="AS535" s="53"/>
    </row>
    <row r="536" spans="17:45">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row>
    <row r="537" spans="17:45">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row>
    <row r="538" spans="17:45">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row>
    <row r="539" spans="17:45">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3"/>
      <c r="AP539" s="53"/>
      <c r="AQ539" s="53"/>
      <c r="AR539" s="53"/>
      <c r="AS539" s="53"/>
    </row>
    <row r="540" spans="17:45">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row>
    <row r="541" spans="17:45">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c r="AR541" s="53"/>
      <c r="AS541" s="53"/>
    </row>
    <row r="542" spans="17:45">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c r="AR542" s="53"/>
      <c r="AS542" s="53"/>
    </row>
    <row r="543" spans="17:45">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c r="AR543" s="53"/>
      <c r="AS543" s="53"/>
    </row>
    <row r="544" spans="17:45">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c r="AR544" s="53"/>
      <c r="AS544" s="53"/>
    </row>
    <row r="545" spans="17:45">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c r="AR545" s="53"/>
      <c r="AS545" s="53"/>
    </row>
    <row r="546" spans="17:45">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row>
    <row r="547" spans="17:45">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c r="AR547" s="53"/>
      <c r="AS547" s="53"/>
    </row>
    <row r="548" spans="17:45">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row>
    <row r="549" spans="17:45">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c r="AR549" s="53"/>
      <c r="AS549" s="53"/>
    </row>
    <row r="550" spans="17:45">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c r="AR550" s="53"/>
      <c r="AS550" s="53"/>
    </row>
    <row r="551" spans="17:45">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row>
    <row r="552" spans="17:45">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row>
    <row r="553" spans="17:45">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row>
    <row r="554" spans="17:45">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row>
    <row r="555" spans="17:45">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row>
    <row r="556" spans="17:45">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row>
    <row r="557" spans="17:45">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row>
    <row r="558" spans="17:45">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row>
    <row r="559" spans="17:45">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row>
    <row r="560" spans="17:45">
      <c r="Q560" s="53"/>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row>
    <row r="561" spans="17:45">
      <c r="Q561" s="53"/>
      <c r="R561" s="53"/>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row>
    <row r="562" spans="17:45">
      <c r="Q562" s="53"/>
      <c r="R562" s="53"/>
      <c r="S562" s="53"/>
      <c r="T562" s="53"/>
      <c r="U562" s="5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c r="AR562" s="53"/>
      <c r="AS562" s="53"/>
    </row>
    <row r="563" spans="17:45">
      <c r="Q563" s="53"/>
      <c r="R563" s="53"/>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3"/>
      <c r="AP563" s="53"/>
      <c r="AQ563" s="53"/>
      <c r="AR563" s="53"/>
      <c r="AS563" s="53"/>
    </row>
    <row r="564" spans="17:45">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c r="AR564" s="53"/>
      <c r="AS564" s="53"/>
    </row>
    <row r="565" spans="17:45">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c r="AR565" s="53"/>
      <c r="AS565" s="53"/>
    </row>
    <row r="566" spans="17:45">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c r="AR566" s="53"/>
      <c r="AS566" s="53"/>
    </row>
    <row r="567" spans="17:45">
      <c r="Q567" s="53"/>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3"/>
      <c r="AP567" s="53"/>
      <c r="AQ567" s="53"/>
      <c r="AR567" s="53"/>
      <c r="AS567" s="53"/>
    </row>
    <row r="568" spans="17:45">
      <c r="Q568" s="53"/>
      <c r="R568" s="53"/>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3"/>
      <c r="AP568" s="53"/>
      <c r="AQ568" s="53"/>
      <c r="AR568" s="53"/>
      <c r="AS568" s="53"/>
    </row>
    <row r="569" spans="17:45">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c r="AR569" s="53"/>
      <c r="AS569" s="53"/>
    </row>
    <row r="570" spans="17:45">
      <c r="Q570" s="53"/>
      <c r="R570" s="53"/>
      <c r="S570" s="53"/>
      <c r="T570" s="53"/>
      <c r="U570" s="53"/>
      <c r="V570" s="53"/>
      <c r="W570" s="53"/>
      <c r="X570" s="53"/>
      <c r="Y570" s="53"/>
      <c r="Z570" s="53"/>
      <c r="AA570" s="53"/>
      <c r="AB570" s="53"/>
      <c r="AC570" s="53"/>
      <c r="AD570" s="53"/>
      <c r="AE570" s="53"/>
      <c r="AF570" s="53"/>
      <c r="AG570" s="53"/>
      <c r="AH570" s="53"/>
      <c r="AI570" s="53"/>
      <c r="AJ570" s="53"/>
      <c r="AK570" s="53"/>
      <c r="AL570" s="53"/>
      <c r="AM570" s="53"/>
      <c r="AN570" s="53"/>
      <c r="AO570" s="53"/>
      <c r="AP570" s="53"/>
      <c r="AQ570" s="53"/>
      <c r="AR570" s="53"/>
      <c r="AS570" s="53"/>
    </row>
    <row r="571" spans="17:45">
      <c r="Q571" s="53"/>
      <c r="R571" s="53"/>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c r="AR571" s="53"/>
      <c r="AS571" s="53"/>
    </row>
    <row r="572" spans="17:45">
      <c r="Q572" s="53"/>
      <c r="R572" s="53"/>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3"/>
      <c r="AP572" s="53"/>
      <c r="AQ572" s="53"/>
      <c r="AR572" s="53"/>
      <c r="AS572" s="53"/>
    </row>
    <row r="573" spans="17:45">
      <c r="Q573" s="53"/>
      <c r="R573" s="53"/>
      <c r="S573" s="53"/>
      <c r="T573" s="53"/>
      <c r="U573" s="53"/>
      <c r="V573" s="53"/>
      <c r="W573" s="53"/>
      <c r="X573" s="53"/>
      <c r="Y573" s="53"/>
      <c r="Z573" s="53"/>
      <c r="AA573" s="53"/>
      <c r="AB573" s="53"/>
      <c r="AC573" s="53"/>
      <c r="AD573" s="53"/>
      <c r="AE573" s="53"/>
      <c r="AF573" s="53"/>
      <c r="AG573" s="53"/>
      <c r="AH573" s="53"/>
      <c r="AI573" s="53"/>
      <c r="AJ573" s="53"/>
      <c r="AK573" s="53"/>
      <c r="AL573" s="53"/>
      <c r="AM573" s="53"/>
      <c r="AN573" s="53"/>
      <c r="AO573" s="53"/>
      <c r="AP573" s="53"/>
      <c r="AQ573" s="53"/>
      <c r="AR573" s="53"/>
      <c r="AS573" s="53"/>
    </row>
    <row r="574" spans="17:45">
      <c r="Q574" s="53"/>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c r="AR574" s="53"/>
      <c r="AS574" s="53"/>
    </row>
    <row r="575" spans="17:45">
      <c r="Q575" s="53"/>
      <c r="R575" s="53"/>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3"/>
      <c r="AP575" s="53"/>
      <c r="AQ575" s="53"/>
      <c r="AR575" s="53"/>
      <c r="AS575" s="53"/>
    </row>
    <row r="576" spans="17:45">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c r="AR576" s="53"/>
      <c r="AS576" s="53"/>
    </row>
    <row r="577" spans="17:45">
      <c r="Q577" s="53"/>
      <c r="R577" s="53"/>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3"/>
      <c r="AP577" s="53"/>
      <c r="AQ577" s="53"/>
      <c r="AR577" s="53"/>
      <c r="AS577" s="53"/>
    </row>
    <row r="578" spans="17:45">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row>
    <row r="579" spans="17:45">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row>
    <row r="580" spans="17:45">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row>
    <row r="581" spans="17:45">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row>
    <row r="582" spans="17:45">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c r="AR582" s="53"/>
      <c r="AS582" s="53"/>
    </row>
    <row r="583" spans="17:45">
      <c r="Q583" s="53"/>
      <c r="R583" s="53"/>
      <c r="S583" s="53"/>
      <c r="T583" s="53"/>
      <c r="U583" s="53"/>
      <c r="V583" s="53"/>
      <c r="W583" s="53"/>
      <c r="X583" s="53"/>
      <c r="Y583" s="53"/>
      <c r="Z583" s="53"/>
      <c r="AA583" s="53"/>
      <c r="AB583" s="53"/>
      <c r="AC583" s="53"/>
      <c r="AD583" s="53"/>
      <c r="AE583" s="53"/>
      <c r="AF583" s="53"/>
      <c r="AG583" s="53"/>
      <c r="AH583" s="53"/>
      <c r="AI583" s="53"/>
      <c r="AJ583" s="53"/>
      <c r="AK583" s="53"/>
      <c r="AL583" s="53"/>
      <c r="AM583" s="53"/>
      <c r="AN583" s="53"/>
      <c r="AO583" s="53"/>
      <c r="AP583" s="53"/>
      <c r="AQ583" s="53"/>
      <c r="AR583" s="53"/>
      <c r="AS583" s="53"/>
    </row>
    <row r="584" spans="17:45">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row>
    <row r="585" spans="17:45">
      <c r="Q585" s="53"/>
      <c r="R585" s="53"/>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3"/>
      <c r="AP585" s="53"/>
      <c r="AQ585" s="53"/>
      <c r="AR585" s="53"/>
      <c r="AS585" s="53"/>
    </row>
    <row r="586" spans="17:45">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row>
    <row r="587" spans="17:45">
      <c r="Q587" s="53"/>
      <c r="R587" s="53"/>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c r="AR587" s="53"/>
      <c r="AS587" s="53"/>
    </row>
    <row r="588" spans="17:45">
      <c r="Q588" s="53"/>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c r="AR588" s="53"/>
      <c r="AS588" s="53"/>
    </row>
    <row r="589" spans="17:45">
      <c r="Q589" s="53"/>
      <c r="R589" s="53"/>
      <c r="S589" s="53"/>
      <c r="T589" s="53"/>
      <c r="U589" s="53"/>
      <c r="V589" s="53"/>
      <c r="W589" s="53"/>
      <c r="X589" s="53"/>
      <c r="Y589" s="53"/>
      <c r="Z589" s="53"/>
      <c r="AA589" s="53"/>
      <c r="AB589" s="53"/>
      <c r="AC589" s="53"/>
      <c r="AD589" s="53"/>
      <c r="AE589" s="53"/>
      <c r="AF589" s="53"/>
      <c r="AG589" s="53"/>
      <c r="AH589" s="53"/>
      <c r="AI589" s="53"/>
      <c r="AJ589" s="53"/>
      <c r="AK589" s="53"/>
      <c r="AL589" s="53"/>
      <c r="AM589" s="53"/>
      <c r="AN589" s="53"/>
      <c r="AO589" s="53"/>
      <c r="AP589" s="53"/>
      <c r="AQ589" s="53"/>
      <c r="AR589" s="53"/>
      <c r="AS589" s="53"/>
    </row>
    <row r="590" spans="17:45">
      <c r="Q590" s="53"/>
      <c r="R590" s="53"/>
      <c r="S590" s="53"/>
      <c r="T590" s="53"/>
      <c r="U590" s="53"/>
      <c r="V590" s="53"/>
      <c r="W590" s="53"/>
      <c r="X590" s="53"/>
      <c r="Y590" s="53"/>
      <c r="Z590" s="53"/>
      <c r="AA590" s="53"/>
      <c r="AB590" s="53"/>
      <c r="AC590" s="53"/>
      <c r="AD590" s="53"/>
      <c r="AE590" s="53"/>
      <c r="AF590" s="53"/>
      <c r="AG590" s="53"/>
      <c r="AH590" s="53"/>
      <c r="AI590" s="53"/>
      <c r="AJ590" s="53"/>
      <c r="AK590" s="53"/>
      <c r="AL590" s="53"/>
      <c r="AM590" s="53"/>
      <c r="AN590" s="53"/>
      <c r="AO590" s="53"/>
      <c r="AP590" s="53"/>
      <c r="AQ590" s="53"/>
      <c r="AR590" s="53"/>
      <c r="AS590" s="53"/>
    </row>
    <row r="591" spans="17:45">
      <c r="Q591" s="53"/>
      <c r="R591" s="53"/>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3"/>
      <c r="AP591" s="53"/>
      <c r="AQ591" s="53"/>
      <c r="AR591" s="53"/>
      <c r="AS591" s="53"/>
    </row>
    <row r="592" spans="17:45">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c r="AR592" s="53"/>
      <c r="AS592" s="53"/>
    </row>
    <row r="593" spans="17:45">
      <c r="Q593" s="53"/>
      <c r="R593" s="53"/>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c r="AR593" s="53"/>
      <c r="AS593" s="53"/>
    </row>
    <row r="594" spans="17:45">
      <c r="Q594" s="53"/>
      <c r="R594" s="53"/>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3"/>
      <c r="AP594" s="53"/>
      <c r="AQ594" s="53"/>
      <c r="AR594" s="53"/>
      <c r="AS594" s="53"/>
    </row>
    <row r="595" spans="17:45">
      <c r="Q595" s="53"/>
      <c r="R595" s="53"/>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3"/>
      <c r="AP595" s="53"/>
      <c r="AQ595" s="53"/>
      <c r="AR595" s="53"/>
      <c r="AS595" s="53"/>
    </row>
    <row r="596" spans="17:45">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c r="AR596" s="53"/>
      <c r="AS596" s="53"/>
    </row>
    <row r="597" spans="17:45">
      <c r="Q597" s="53"/>
      <c r="R597" s="53"/>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3"/>
      <c r="AP597" s="53"/>
      <c r="AQ597" s="53"/>
      <c r="AR597" s="53"/>
      <c r="AS597" s="53"/>
    </row>
    <row r="598" spans="17:45">
      <c r="Q598" s="53"/>
      <c r="R598" s="53"/>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3"/>
      <c r="AP598" s="53"/>
      <c r="AQ598" s="53"/>
      <c r="AR598" s="53"/>
      <c r="AS598" s="53"/>
    </row>
    <row r="599" spans="17:45">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c r="AP599" s="53"/>
      <c r="AQ599" s="53"/>
      <c r="AR599" s="53"/>
      <c r="AS599" s="53"/>
    </row>
    <row r="600" spans="17:45">
      <c r="Q600" s="53"/>
      <c r="R600" s="53"/>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3"/>
      <c r="AP600" s="53"/>
      <c r="AQ600" s="53"/>
      <c r="AR600" s="53"/>
      <c r="AS600" s="53"/>
    </row>
    <row r="601" spans="17:45">
      <c r="Q601" s="53"/>
      <c r="R601" s="53"/>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3"/>
      <c r="AP601" s="53"/>
      <c r="AQ601" s="53"/>
      <c r="AR601" s="53"/>
      <c r="AS601" s="53"/>
    </row>
    <row r="602" spans="17:45">
      <c r="Q602" s="53"/>
      <c r="R602" s="53"/>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c r="AR602" s="53"/>
      <c r="AS602" s="53"/>
    </row>
    <row r="603" spans="17:45">
      <c r="Q603" s="53"/>
      <c r="R603" s="53"/>
      <c r="S603" s="53"/>
      <c r="T603" s="53"/>
      <c r="U603" s="53"/>
      <c r="V603" s="53"/>
      <c r="W603" s="53"/>
      <c r="X603" s="53"/>
      <c r="Y603" s="53"/>
      <c r="Z603" s="53"/>
      <c r="AA603" s="53"/>
      <c r="AB603" s="53"/>
      <c r="AC603" s="53"/>
      <c r="AD603" s="53"/>
      <c r="AE603" s="53"/>
      <c r="AF603" s="53"/>
      <c r="AG603" s="53"/>
      <c r="AH603" s="53"/>
      <c r="AI603" s="53"/>
      <c r="AJ603" s="53"/>
      <c r="AK603" s="53"/>
      <c r="AL603" s="53"/>
      <c r="AM603" s="53"/>
      <c r="AN603" s="53"/>
      <c r="AO603" s="53"/>
      <c r="AP603" s="53"/>
      <c r="AQ603" s="53"/>
      <c r="AR603" s="53"/>
      <c r="AS603" s="53"/>
    </row>
    <row r="604" spans="17:45">
      <c r="Q604" s="53"/>
      <c r="R604" s="53"/>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3"/>
      <c r="AP604" s="53"/>
      <c r="AQ604" s="53"/>
      <c r="AR604" s="53"/>
      <c r="AS604" s="53"/>
    </row>
    <row r="605" spans="17:45">
      <c r="Q605" s="53"/>
      <c r="R605" s="53"/>
      <c r="S605" s="53"/>
      <c r="T605" s="53"/>
      <c r="U605" s="53"/>
      <c r="V605" s="53"/>
      <c r="W605" s="53"/>
      <c r="X605" s="53"/>
      <c r="Y605" s="53"/>
      <c r="Z605" s="53"/>
      <c r="AA605" s="53"/>
      <c r="AB605" s="53"/>
      <c r="AC605" s="53"/>
      <c r="AD605" s="53"/>
      <c r="AE605" s="53"/>
      <c r="AF605" s="53"/>
      <c r="AG605" s="53"/>
      <c r="AH605" s="53"/>
      <c r="AI605" s="53"/>
      <c r="AJ605" s="53"/>
      <c r="AK605" s="53"/>
      <c r="AL605" s="53"/>
      <c r="AM605" s="53"/>
      <c r="AN605" s="53"/>
      <c r="AO605" s="53"/>
      <c r="AP605" s="53"/>
      <c r="AQ605" s="53"/>
      <c r="AR605" s="53"/>
      <c r="AS605" s="53"/>
    </row>
    <row r="606" spans="17:45">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c r="AR606" s="53"/>
      <c r="AS606" s="53"/>
    </row>
    <row r="607" spans="17:45">
      <c r="Q607" s="53"/>
      <c r="R607" s="53"/>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3"/>
      <c r="AP607" s="53"/>
      <c r="AQ607" s="53"/>
      <c r="AR607" s="53"/>
      <c r="AS607" s="53"/>
    </row>
    <row r="608" spans="17:45">
      <c r="Q608" s="53"/>
      <c r="R608" s="53"/>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3"/>
      <c r="AP608" s="53"/>
      <c r="AQ608" s="53"/>
      <c r="AR608" s="53"/>
      <c r="AS608" s="53"/>
    </row>
    <row r="609" spans="17:45">
      <c r="Q609" s="53"/>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3"/>
      <c r="AP609" s="53"/>
      <c r="AQ609" s="53"/>
      <c r="AR609" s="53"/>
      <c r="AS609" s="53"/>
    </row>
    <row r="610" spans="17:45">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row>
    <row r="611" spans="17:45">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row>
    <row r="612" spans="17:45">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row>
    <row r="613" spans="17:45">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row>
    <row r="614" spans="17:45">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c r="AR614" s="53"/>
      <c r="AS614" s="53"/>
    </row>
    <row r="615" spans="17:45">
      <c r="Q615" s="53"/>
      <c r="R615" s="53"/>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c r="AR615" s="53"/>
      <c r="AS615" s="53"/>
    </row>
    <row r="616" spans="17:45">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row>
    <row r="617" spans="17:45">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c r="AP617" s="53"/>
      <c r="AQ617" s="53"/>
      <c r="AR617" s="53"/>
      <c r="AS617" s="53"/>
    </row>
    <row r="618" spans="17:45">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row>
    <row r="619" spans="17:45">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c r="AR619" s="53"/>
      <c r="AS619" s="53"/>
    </row>
    <row r="620" spans="17:45">
      <c r="Q620" s="53"/>
      <c r="R620" s="53"/>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3"/>
      <c r="AP620" s="53"/>
      <c r="AQ620" s="53"/>
      <c r="AR620" s="53"/>
      <c r="AS620" s="53"/>
    </row>
    <row r="621" spans="17:45">
      <c r="Q621" s="53"/>
      <c r="R621" s="53"/>
      <c r="S621" s="53"/>
      <c r="T621" s="53"/>
      <c r="U621" s="53"/>
      <c r="V621" s="53"/>
      <c r="W621" s="53"/>
      <c r="X621" s="53"/>
      <c r="Y621" s="53"/>
      <c r="Z621" s="53"/>
      <c r="AA621" s="53"/>
      <c r="AB621" s="53"/>
      <c r="AC621" s="53"/>
      <c r="AD621" s="53"/>
      <c r="AE621" s="53"/>
      <c r="AF621" s="53"/>
      <c r="AG621" s="53"/>
      <c r="AH621" s="53"/>
      <c r="AI621" s="53"/>
      <c r="AJ621" s="53"/>
      <c r="AK621" s="53"/>
      <c r="AL621" s="53"/>
      <c r="AM621" s="53"/>
      <c r="AN621" s="53"/>
      <c r="AO621" s="53"/>
      <c r="AP621" s="53"/>
      <c r="AQ621" s="53"/>
      <c r="AR621" s="53"/>
      <c r="AS621" s="53"/>
    </row>
    <row r="622" spans="17:45">
      <c r="Q622" s="53"/>
      <c r="R622" s="53"/>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3"/>
      <c r="AP622" s="53"/>
      <c r="AQ622" s="53"/>
      <c r="AR622" s="53"/>
      <c r="AS622" s="53"/>
    </row>
    <row r="623" spans="17:45">
      <c r="Q623" s="53"/>
      <c r="R623" s="53"/>
      <c r="S623" s="53"/>
      <c r="T623" s="53"/>
      <c r="U623" s="53"/>
      <c r="V623" s="53"/>
      <c r="W623" s="53"/>
      <c r="X623" s="53"/>
      <c r="Y623" s="53"/>
      <c r="Z623" s="53"/>
      <c r="AA623" s="53"/>
      <c r="AB623" s="53"/>
      <c r="AC623" s="53"/>
      <c r="AD623" s="53"/>
      <c r="AE623" s="53"/>
      <c r="AF623" s="53"/>
      <c r="AG623" s="53"/>
      <c r="AH623" s="53"/>
      <c r="AI623" s="53"/>
      <c r="AJ623" s="53"/>
      <c r="AK623" s="53"/>
      <c r="AL623" s="53"/>
      <c r="AM623" s="53"/>
      <c r="AN623" s="53"/>
      <c r="AO623" s="53"/>
      <c r="AP623" s="53"/>
      <c r="AQ623" s="53"/>
      <c r="AR623" s="53"/>
      <c r="AS623" s="53"/>
    </row>
    <row r="624" spans="17:45">
      <c r="Q624" s="53"/>
      <c r="R624" s="53"/>
      <c r="S624" s="53"/>
      <c r="T624" s="53"/>
      <c r="U624" s="53"/>
      <c r="V624" s="53"/>
      <c r="W624" s="53"/>
      <c r="X624" s="53"/>
      <c r="Y624" s="53"/>
      <c r="Z624" s="53"/>
      <c r="AA624" s="53"/>
      <c r="AB624" s="53"/>
      <c r="AC624" s="53"/>
      <c r="AD624" s="53"/>
      <c r="AE624" s="53"/>
      <c r="AF624" s="53"/>
      <c r="AG624" s="53"/>
      <c r="AH624" s="53"/>
      <c r="AI624" s="53"/>
      <c r="AJ624" s="53"/>
      <c r="AK624" s="53"/>
      <c r="AL624" s="53"/>
      <c r="AM624" s="53"/>
      <c r="AN624" s="53"/>
      <c r="AO624" s="53"/>
      <c r="AP624" s="53"/>
      <c r="AQ624" s="53"/>
      <c r="AR624" s="53"/>
      <c r="AS624" s="53"/>
    </row>
    <row r="625" spans="17:45">
      <c r="Q625" s="53"/>
      <c r="R625" s="53"/>
      <c r="S625" s="53"/>
      <c r="T625" s="53"/>
      <c r="U625" s="53"/>
      <c r="V625" s="53"/>
      <c r="W625" s="53"/>
      <c r="X625" s="53"/>
      <c r="Y625" s="53"/>
      <c r="Z625" s="53"/>
      <c r="AA625" s="53"/>
      <c r="AB625" s="53"/>
      <c r="AC625" s="53"/>
      <c r="AD625" s="53"/>
      <c r="AE625" s="53"/>
      <c r="AF625" s="53"/>
      <c r="AG625" s="53"/>
      <c r="AH625" s="53"/>
      <c r="AI625" s="53"/>
      <c r="AJ625" s="53"/>
      <c r="AK625" s="53"/>
      <c r="AL625" s="53"/>
      <c r="AM625" s="53"/>
      <c r="AN625" s="53"/>
      <c r="AO625" s="53"/>
      <c r="AP625" s="53"/>
      <c r="AQ625" s="53"/>
      <c r="AR625" s="53"/>
      <c r="AS625" s="53"/>
    </row>
    <row r="626" spans="17:45">
      <c r="Q626" s="53"/>
      <c r="R626" s="53"/>
      <c r="S626" s="53"/>
      <c r="T626" s="53"/>
      <c r="U626" s="53"/>
      <c r="V626" s="53"/>
      <c r="W626" s="53"/>
      <c r="X626" s="53"/>
      <c r="Y626" s="53"/>
      <c r="Z626" s="53"/>
      <c r="AA626" s="53"/>
      <c r="AB626" s="53"/>
      <c r="AC626" s="53"/>
      <c r="AD626" s="53"/>
      <c r="AE626" s="53"/>
      <c r="AF626" s="53"/>
      <c r="AG626" s="53"/>
      <c r="AH626" s="53"/>
      <c r="AI626" s="53"/>
      <c r="AJ626" s="53"/>
      <c r="AK626" s="53"/>
      <c r="AL626" s="53"/>
      <c r="AM626" s="53"/>
      <c r="AN626" s="53"/>
      <c r="AO626" s="53"/>
      <c r="AP626" s="53"/>
      <c r="AQ626" s="53"/>
      <c r="AR626" s="53"/>
      <c r="AS626" s="53"/>
    </row>
    <row r="627" spans="17:45">
      <c r="Q627" s="53"/>
      <c r="R627" s="53"/>
      <c r="S627" s="53"/>
      <c r="T627" s="53"/>
      <c r="U627" s="53"/>
      <c r="V627" s="53"/>
      <c r="W627" s="53"/>
      <c r="X627" s="53"/>
      <c r="Y627" s="53"/>
      <c r="Z627" s="53"/>
      <c r="AA627" s="53"/>
      <c r="AB627" s="53"/>
      <c r="AC627" s="53"/>
      <c r="AD627" s="53"/>
      <c r="AE627" s="53"/>
      <c r="AF627" s="53"/>
      <c r="AG627" s="53"/>
      <c r="AH627" s="53"/>
      <c r="AI627" s="53"/>
      <c r="AJ627" s="53"/>
      <c r="AK627" s="53"/>
      <c r="AL627" s="53"/>
      <c r="AM627" s="53"/>
      <c r="AN627" s="53"/>
      <c r="AO627" s="53"/>
      <c r="AP627" s="53"/>
      <c r="AQ627" s="53"/>
      <c r="AR627" s="53"/>
      <c r="AS627" s="53"/>
    </row>
    <row r="628" spans="17:45">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c r="AR628" s="53"/>
      <c r="AS628" s="53"/>
    </row>
    <row r="629" spans="17:45">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c r="AR629" s="53"/>
      <c r="AS629" s="53"/>
    </row>
    <row r="630" spans="17:45">
      <c r="Q630" s="53"/>
      <c r="R630" s="53"/>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c r="AR630" s="53"/>
      <c r="AS630" s="53"/>
    </row>
    <row r="631" spans="17:45">
      <c r="Q631" s="53"/>
      <c r="R631" s="53"/>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3"/>
      <c r="AP631" s="53"/>
      <c r="AQ631" s="53"/>
      <c r="AR631" s="53"/>
      <c r="AS631" s="53"/>
    </row>
    <row r="632" spans="17:45">
      <c r="Q632" s="53"/>
      <c r="R632" s="53"/>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3"/>
      <c r="AP632" s="53"/>
      <c r="AQ632" s="53"/>
      <c r="AR632" s="53"/>
      <c r="AS632" s="53"/>
    </row>
    <row r="633" spans="17:45">
      <c r="Q633" s="53"/>
      <c r="R633" s="53"/>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3"/>
      <c r="AP633" s="53"/>
      <c r="AQ633" s="53"/>
      <c r="AR633" s="53"/>
      <c r="AS633" s="53"/>
    </row>
    <row r="634" spans="17:45">
      <c r="Q634" s="53"/>
      <c r="R634" s="53"/>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3"/>
      <c r="AP634" s="53"/>
      <c r="AQ634" s="53"/>
      <c r="AR634" s="53"/>
      <c r="AS634" s="53"/>
    </row>
    <row r="635" spans="17:45">
      <c r="Q635" s="53"/>
      <c r="R635" s="53"/>
      <c r="S635" s="53"/>
      <c r="T635" s="53"/>
      <c r="U635" s="53"/>
      <c r="V635" s="53"/>
      <c r="W635" s="53"/>
      <c r="X635" s="53"/>
      <c r="Y635" s="53"/>
      <c r="Z635" s="53"/>
      <c r="AA635" s="53"/>
      <c r="AB635" s="53"/>
      <c r="AC635" s="53"/>
      <c r="AD635" s="53"/>
      <c r="AE635" s="53"/>
      <c r="AF635" s="53"/>
      <c r="AG635" s="53"/>
      <c r="AH635" s="53"/>
      <c r="AI635" s="53"/>
      <c r="AJ635" s="53"/>
      <c r="AK635" s="53"/>
      <c r="AL635" s="53"/>
      <c r="AM635" s="53"/>
      <c r="AN635" s="53"/>
      <c r="AO635" s="53"/>
      <c r="AP635" s="53"/>
      <c r="AQ635" s="53"/>
      <c r="AR635" s="53"/>
      <c r="AS635" s="53"/>
    </row>
    <row r="636" spans="17:45">
      <c r="Q636" s="53"/>
      <c r="R636" s="53"/>
      <c r="S636" s="53"/>
      <c r="T636" s="53"/>
      <c r="U636" s="53"/>
      <c r="V636" s="53"/>
      <c r="W636" s="53"/>
      <c r="X636" s="53"/>
      <c r="Y636" s="53"/>
      <c r="Z636" s="53"/>
      <c r="AA636" s="53"/>
      <c r="AB636" s="53"/>
      <c r="AC636" s="53"/>
      <c r="AD636" s="53"/>
      <c r="AE636" s="53"/>
      <c r="AF636" s="53"/>
      <c r="AG636" s="53"/>
      <c r="AH636" s="53"/>
      <c r="AI636" s="53"/>
      <c r="AJ636" s="53"/>
      <c r="AK636" s="53"/>
      <c r="AL636" s="53"/>
      <c r="AM636" s="53"/>
      <c r="AN636" s="53"/>
      <c r="AO636" s="53"/>
      <c r="AP636" s="53"/>
      <c r="AQ636" s="53"/>
      <c r="AR636" s="53"/>
      <c r="AS636" s="53"/>
    </row>
    <row r="637" spans="17:45">
      <c r="Q637" s="53"/>
      <c r="R637" s="53"/>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3"/>
      <c r="AP637" s="53"/>
      <c r="AQ637" s="53"/>
      <c r="AR637" s="53"/>
      <c r="AS637" s="53"/>
    </row>
    <row r="638" spans="17:45">
      <c r="Q638" s="53"/>
      <c r="R638" s="53"/>
      <c r="S638" s="53"/>
      <c r="T638" s="53"/>
      <c r="U638" s="53"/>
      <c r="V638" s="53"/>
      <c r="W638" s="53"/>
      <c r="X638" s="53"/>
      <c r="Y638" s="53"/>
      <c r="Z638" s="53"/>
      <c r="AA638" s="53"/>
      <c r="AB638" s="53"/>
      <c r="AC638" s="53"/>
      <c r="AD638" s="53"/>
      <c r="AE638" s="53"/>
      <c r="AF638" s="53"/>
      <c r="AG638" s="53"/>
      <c r="AH638" s="53"/>
      <c r="AI638" s="53"/>
      <c r="AJ638" s="53"/>
      <c r="AK638" s="53"/>
      <c r="AL638" s="53"/>
      <c r="AM638" s="53"/>
      <c r="AN638" s="53"/>
      <c r="AO638" s="53"/>
      <c r="AP638" s="53"/>
      <c r="AQ638" s="53"/>
      <c r="AR638" s="53"/>
      <c r="AS638" s="53"/>
    </row>
    <row r="639" spans="17:45">
      <c r="Q639" s="53"/>
      <c r="R639" s="53"/>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c r="AR639" s="53"/>
      <c r="AS639" s="53"/>
    </row>
    <row r="640" spans="17:45">
      <c r="Q640" s="53"/>
      <c r="R640" s="53"/>
      <c r="S640" s="53"/>
      <c r="T640" s="53"/>
      <c r="U640" s="53"/>
      <c r="V640" s="53"/>
      <c r="W640" s="53"/>
      <c r="X640" s="53"/>
      <c r="Y640" s="53"/>
      <c r="Z640" s="53"/>
      <c r="AA640" s="53"/>
      <c r="AB640" s="53"/>
      <c r="AC640" s="53"/>
      <c r="AD640" s="53"/>
      <c r="AE640" s="53"/>
      <c r="AF640" s="53"/>
      <c r="AG640" s="53"/>
      <c r="AH640" s="53"/>
      <c r="AI640" s="53"/>
      <c r="AJ640" s="53"/>
      <c r="AK640" s="53"/>
      <c r="AL640" s="53"/>
      <c r="AM640" s="53"/>
      <c r="AN640" s="53"/>
      <c r="AO640" s="53"/>
      <c r="AP640" s="53"/>
      <c r="AQ640" s="53"/>
      <c r="AR640" s="53"/>
      <c r="AS640" s="53"/>
    </row>
    <row r="641" spans="17:45">
      <c r="Q641" s="53"/>
      <c r="R641" s="53"/>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3"/>
      <c r="AP641" s="53"/>
      <c r="AQ641" s="53"/>
      <c r="AR641" s="53"/>
      <c r="AS641" s="53"/>
    </row>
    <row r="642" spans="17:45">
      <c r="Q642" s="53"/>
      <c r="R642" s="53"/>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3"/>
      <c r="AP642" s="53"/>
      <c r="AQ642" s="53"/>
      <c r="AR642" s="53"/>
      <c r="AS642" s="53"/>
    </row>
    <row r="643" spans="17:45">
      <c r="Q643" s="53"/>
      <c r="R643" s="53"/>
      <c r="S643" s="53"/>
      <c r="T643" s="53"/>
      <c r="U643" s="53"/>
      <c r="V643" s="53"/>
      <c r="W643" s="53"/>
      <c r="X643" s="53"/>
      <c r="Y643" s="53"/>
      <c r="Z643" s="53"/>
      <c r="AA643" s="53"/>
      <c r="AB643" s="53"/>
      <c r="AC643" s="53"/>
      <c r="AD643" s="53"/>
      <c r="AE643" s="53"/>
      <c r="AF643" s="53"/>
      <c r="AG643" s="53"/>
      <c r="AH643" s="53"/>
      <c r="AI643" s="53"/>
      <c r="AJ643" s="53"/>
      <c r="AK643" s="53"/>
      <c r="AL643" s="53"/>
      <c r="AM643" s="53"/>
      <c r="AN643" s="53"/>
      <c r="AO643" s="53"/>
      <c r="AP643" s="53"/>
      <c r="AQ643" s="53"/>
      <c r="AR643" s="53"/>
      <c r="AS643" s="53"/>
    </row>
    <row r="644" spans="17:45">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c r="AR644" s="53"/>
      <c r="AS644" s="53"/>
    </row>
    <row r="645" spans="17:45">
      <c r="Q645" s="53"/>
      <c r="R645" s="53"/>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3"/>
      <c r="AP645" s="53"/>
      <c r="AQ645" s="53"/>
      <c r="AR645" s="53"/>
      <c r="AS645" s="53"/>
    </row>
    <row r="646" spans="17:45">
      <c r="Q646" s="53"/>
      <c r="R646" s="53"/>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3"/>
      <c r="AP646" s="53"/>
      <c r="AQ646" s="53"/>
      <c r="AR646" s="53"/>
      <c r="AS646" s="53"/>
    </row>
    <row r="647" spans="17:45">
      <c r="Q647" s="53"/>
      <c r="R647" s="53"/>
      <c r="S647" s="53"/>
      <c r="T647" s="53"/>
      <c r="U647" s="53"/>
      <c r="V647" s="53"/>
      <c r="W647" s="53"/>
      <c r="X647" s="53"/>
      <c r="Y647" s="53"/>
      <c r="Z647" s="53"/>
      <c r="AA647" s="53"/>
      <c r="AB647" s="53"/>
      <c r="AC647" s="53"/>
      <c r="AD647" s="53"/>
      <c r="AE647" s="53"/>
      <c r="AF647" s="53"/>
      <c r="AG647" s="53"/>
      <c r="AH647" s="53"/>
      <c r="AI647" s="53"/>
      <c r="AJ647" s="53"/>
      <c r="AK647" s="53"/>
      <c r="AL647" s="53"/>
      <c r="AM647" s="53"/>
      <c r="AN647" s="53"/>
      <c r="AO647" s="53"/>
      <c r="AP647" s="53"/>
      <c r="AQ647" s="53"/>
      <c r="AR647" s="53"/>
      <c r="AS647" s="53"/>
    </row>
    <row r="648" spans="17:45">
      <c r="Q648" s="53"/>
      <c r="R648" s="53"/>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3"/>
      <c r="AP648" s="53"/>
      <c r="AQ648" s="53"/>
      <c r="AR648" s="53"/>
      <c r="AS648" s="53"/>
    </row>
    <row r="649" spans="17:45">
      <c r="Q649" s="53"/>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c r="AP649" s="53"/>
      <c r="AQ649" s="53"/>
      <c r="AR649" s="53"/>
      <c r="AS649" s="53"/>
    </row>
    <row r="650" spans="17:45">
      <c r="Q650" s="53"/>
      <c r="R650" s="53"/>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3"/>
      <c r="AP650" s="53"/>
      <c r="AQ650" s="53"/>
      <c r="AR650" s="53"/>
      <c r="AS650" s="53"/>
    </row>
    <row r="651" spans="17:45">
      <c r="Q651" s="53"/>
      <c r="R651" s="53"/>
      <c r="S651" s="53"/>
      <c r="T651" s="53"/>
      <c r="U651" s="53"/>
      <c r="V651" s="53"/>
      <c r="W651" s="53"/>
      <c r="X651" s="53"/>
      <c r="Y651" s="53"/>
      <c r="Z651" s="53"/>
      <c r="AA651" s="53"/>
      <c r="AB651" s="53"/>
      <c r="AC651" s="53"/>
      <c r="AD651" s="53"/>
      <c r="AE651" s="53"/>
      <c r="AF651" s="53"/>
      <c r="AG651" s="53"/>
      <c r="AH651" s="53"/>
      <c r="AI651" s="53"/>
      <c r="AJ651" s="53"/>
      <c r="AK651" s="53"/>
      <c r="AL651" s="53"/>
      <c r="AM651" s="53"/>
      <c r="AN651" s="53"/>
      <c r="AO651" s="53"/>
      <c r="AP651" s="53"/>
      <c r="AQ651" s="53"/>
      <c r="AR651" s="53"/>
      <c r="AS651" s="53"/>
    </row>
    <row r="652" spans="17:45">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c r="AR652" s="53"/>
      <c r="AS652" s="53"/>
    </row>
    <row r="653" spans="17:45">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row>
    <row r="654" spans="17:45">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row>
    <row r="655" spans="17:45">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row>
    <row r="656" spans="17:45">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row>
    <row r="657" spans="17:45">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row>
    <row r="658" spans="17:45">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c r="AR658" s="53"/>
      <c r="AS658" s="53"/>
    </row>
    <row r="659" spans="17:45">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row>
    <row r="660" spans="17:45">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c r="AR660" s="53"/>
      <c r="AS660" s="53"/>
    </row>
    <row r="661" spans="17:45">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row>
    <row r="662" spans="17:45">
      <c r="Q662" s="53"/>
      <c r="R662" s="53"/>
      <c r="S662" s="53"/>
      <c r="T662" s="53"/>
      <c r="U662" s="53"/>
      <c r="V662" s="53"/>
      <c r="W662" s="53"/>
      <c r="X662" s="53"/>
      <c r="Y662" s="53"/>
      <c r="Z662" s="53"/>
      <c r="AA662" s="53"/>
      <c r="AB662" s="53"/>
      <c r="AC662" s="53"/>
      <c r="AD662" s="53"/>
      <c r="AE662" s="53"/>
      <c r="AF662" s="53"/>
      <c r="AG662" s="53"/>
      <c r="AH662" s="53"/>
      <c r="AI662" s="53"/>
      <c r="AJ662" s="53"/>
      <c r="AK662" s="53"/>
      <c r="AL662" s="53"/>
      <c r="AM662" s="53"/>
      <c r="AN662" s="53"/>
      <c r="AO662" s="53"/>
      <c r="AP662" s="53"/>
      <c r="AQ662" s="53"/>
      <c r="AR662" s="53"/>
      <c r="AS662" s="53"/>
    </row>
    <row r="663" spans="17:45">
      <c r="Q663" s="53"/>
      <c r="R663" s="53"/>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3"/>
      <c r="AP663" s="53"/>
      <c r="AQ663" s="53"/>
      <c r="AR663" s="53"/>
      <c r="AS663" s="53"/>
    </row>
    <row r="664" spans="17:45">
      <c r="Q664" s="53"/>
      <c r="R664" s="53"/>
      <c r="S664" s="53"/>
      <c r="T664" s="53"/>
      <c r="U664" s="53"/>
      <c r="V664" s="53"/>
      <c r="W664" s="53"/>
      <c r="X664" s="53"/>
      <c r="Y664" s="53"/>
      <c r="Z664" s="53"/>
      <c r="AA664" s="53"/>
      <c r="AB664" s="53"/>
      <c r="AC664" s="53"/>
      <c r="AD664" s="53"/>
      <c r="AE664" s="53"/>
      <c r="AF664" s="53"/>
      <c r="AG664" s="53"/>
      <c r="AH664" s="53"/>
      <c r="AI664" s="53"/>
      <c r="AJ664" s="53"/>
      <c r="AK664" s="53"/>
      <c r="AL664" s="53"/>
      <c r="AM664" s="53"/>
      <c r="AN664" s="53"/>
      <c r="AO664" s="53"/>
      <c r="AP664" s="53"/>
      <c r="AQ664" s="53"/>
      <c r="AR664" s="53"/>
      <c r="AS664" s="53"/>
    </row>
    <row r="665" spans="17:45">
      <c r="Q665" s="53"/>
      <c r="R665" s="53"/>
      <c r="S665" s="53"/>
      <c r="T665" s="53"/>
      <c r="U665" s="53"/>
      <c r="V665" s="53"/>
      <c r="W665" s="53"/>
      <c r="X665" s="53"/>
      <c r="Y665" s="53"/>
      <c r="Z665" s="53"/>
      <c r="AA665" s="53"/>
      <c r="AB665" s="53"/>
      <c r="AC665" s="53"/>
      <c r="AD665" s="53"/>
      <c r="AE665" s="53"/>
      <c r="AF665" s="53"/>
      <c r="AG665" s="53"/>
      <c r="AH665" s="53"/>
      <c r="AI665" s="53"/>
      <c r="AJ665" s="53"/>
      <c r="AK665" s="53"/>
      <c r="AL665" s="53"/>
      <c r="AM665" s="53"/>
      <c r="AN665" s="53"/>
      <c r="AO665" s="53"/>
      <c r="AP665" s="53"/>
      <c r="AQ665" s="53"/>
      <c r="AR665" s="53"/>
      <c r="AS665" s="53"/>
    </row>
    <row r="666" spans="17:45">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c r="AP666" s="53"/>
      <c r="AQ666" s="53"/>
      <c r="AR666" s="53"/>
      <c r="AS666" s="53"/>
    </row>
    <row r="667" spans="17:45">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3"/>
      <c r="AP667" s="53"/>
      <c r="AQ667" s="53"/>
      <c r="AR667" s="53"/>
      <c r="AS667" s="53"/>
    </row>
    <row r="668" spans="17:45">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3"/>
      <c r="AP668" s="53"/>
      <c r="AQ668" s="53"/>
      <c r="AR668" s="53"/>
      <c r="AS668" s="53"/>
    </row>
    <row r="669" spans="17:45">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3"/>
      <c r="AO669" s="53"/>
      <c r="AP669" s="53"/>
      <c r="AQ669" s="53"/>
      <c r="AR669" s="53"/>
      <c r="AS669" s="53"/>
    </row>
    <row r="670" spans="17:45">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c r="AR670" s="53"/>
      <c r="AS670" s="53"/>
    </row>
    <row r="671" spans="17:45">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3"/>
      <c r="AP671" s="53"/>
      <c r="AQ671" s="53"/>
      <c r="AR671" s="53"/>
      <c r="AS671" s="53"/>
    </row>
    <row r="672" spans="17:45">
      <c r="Q672" s="53"/>
      <c r="R672" s="53"/>
      <c r="S672" s="53"/>
      <c r="T672" s="53"/>
      <c r="U672" s="53"/>
      <c r="V672" s="53"/>
      <c r="W672" s="53"/>
      <c r="X672" s="53"/>
      <c r="Y672" s="53"/>
      <c r="Z672" s="53"/>
      <c r="AA672" s="53"/>
      <c r="AB672" s="53"/>
      <c r="AC672" s="53"/>
      <c r="AD672" s="53"/>
      <c r="AE672" s="53"/>
      <c r="AF672" s="53"/>
      <c r="AG672" s="53"/>
      <c r="AH672" s="53"/>
      <c r="AI672" s="53"/>
      <c r="AJ672" s="53"/>
      <c r="AK672" s="53"/>
      <c r="AL672" s="53"/>
      <c r="AM672" s="53"/>
      <c r="AN672" s="53"/>
      <c r="AO672" s="53"/>
      <c r="AP672" s="53"/>
      <c r="AQ672" s="53"/>
      <c r="AR672" s="53"/>
      <c r="AS672" s="53"/>
    </row>
    <row r="673" spans="17:45">
      <c r="Q673" s="53"/>
      <c r="R673" s="53"/>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3"/>
      <c r="AP673" s="53"/>
      <c r="AQ673" s="53"/>
      <c r="AR673" s="53"/>
      <c r="AS673" s="53"/>
    </row>
    <row r="674" spans="17:45">
      <c r="Q674" s="53"/>
      <c r="R674" s="53"/>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3"/>
      <c r="AP674" s="53"/>
      <c r="AQ674" s="53"/>
      <c r="AR674" s="53"/>
      <c r="AS674" s="53"/>
    </row>
    <row r="675" spans="17:45">
      <c r="Q675" s="53"/>
      <c r="R675" s="53"/>
      <c r="S675" s="53"/>
      <c r="T675" s="53"/>
      <c r="U675" s="53"/>
      <c r="V675" s="53"/>
      <c r="W675" s="53"/>
      <c r="X675" s="53"/>
      <c r="Y675" s="53"/>
      <c r="Z675" s="53"/>
      <c r="AA675" s="53"/>
      <c r="AB675" s="53"/>
      <c r="AC675" s="53"/>
      <c r="AD675" s="53"/>
      <c r="AE675" s="53"/>
      <c r="AF675" s="53"/>
      <c r="AG675" s="53"/>
      <c r="AH675" s="53"/>
      <c r="AI675" s="53"/>
      <c r="AJ675" s="53"/>
      <c r="AK675" s="53"/>
      <c r="AL675" s="53"/>
      <c r="AM675" s="53"/>
      <c r="AN675" s="53"/>
      <c r="AO675" s="53"/>
      <c r="AP675" s="53"/>
      <c r="AQ675" s="53"/>
      <c r="AR675" s="53"/>
      <c r="AS675" s="53"/>
    </row>
    <row r="676" spans="17:45">
      <c r="Q676" s="53"/>
      <c r="R676" s="53"/>
      <c r="S676" s="53"/>
      <c r="T676" s="53"/>
      <c r="U676" s="53"/>
      <c r="V676" s="53"/>
      <c r="W676" s="53"/>
      <c r="X676" s="53"/>
      <c r="Y676" s="53"/>
      <c r="Z676" s="53"/>
      <c r="AA676" s="53"/>
      <c r="AB676" s="53"/>
      <c r="AC676" s="53"/>
      <c r="AD676" s="53"/>
      <c r="AE676" s="53"/>
      <c r="AF676" s="53"/>
      <c r="AG676" s="53"/>
      <c r="AH676" s="53"/>
      <c r="AI676" s="53"/>
      <c r="AJ676" s="53"/>
      <c r="AK676" s="53"/>
      <c r="AL676" s="53"/>
      <c r="AM676" s="53"/>
      <c r="AN676" s="53"/>
      <c r="AO676" s="53"/>
      <c r="AP676" s="53"/>
      <c r="AQ676" s="53"/>
      <c r="AR676" s="53"/>
      <c r="AS676" s="53"/>
    </row>
    <row r="677" spans="17:45">
      <c r="Q677" s="53"/>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3"/>
      <c r="AP677" s="53"/>
      <c r="AQ677" s="53"/>
      <c r="AR677" s="53"/>
      <c r="AS677" s="53"/>
    </row>
    <row r="678" spans="17:45">
      <c r="Q678" s="53"/>
      <c r="R678" s="53"/>
      <c r="S678" s="53"/>
      <c r="T678" s="53"/>
      <c r="U678" s="53"/>
      <c r="V678" s="53"/>
      <c r="W678" s="53"/>
      <c r="X678" s="53"/>
      <c r="Y678" s="53"/>
      <c r="Z678" s="53"/>
      <c r="AA678" s="53"/>
      <c r="AB678" s="53"/>
      <c r="AC678" s="53"/>
      <c r="AD678" s="53"/>
      <c r="AE678" s="53"/>
      <c r="AF678" s="53"/>
      <c r="AG678" s="53"/>
      <c r="AH678" s="53"/>
      <c r="AI678" s="53"/>
      <c r="AJ678" s="53"/>
      <c r="AK678" s="53"/>
      <c r="AL678" s="53"/>
      <c r="AM678" s="53"/>
      <c r="AN678" s="53"/>
      <c r="AO678" s="53"/>
      <c r="AP678" s="53"/>
      <c r="AQ678" s="53"/>
      <c r="AR678" s="53"/>
      <c r="AS678" s="53"/>
    </row>
    <row r="679" spans="17:45">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3"/>
      <c r="AN679" s="53"/>
      <c r="AO679" s="53"/>
      <c r="AP679" s="53"/>
      <c r="AQ679" s="53"/>
      <c r="AR679" s="53"/>
      <c r="AS679" s="53"/>
    </row>
    <row r="680" spans="17:45">
      <c r="Q680" s="53"/>
      <c r="R680" s="53"/>
      <c r="S680" s="53"/>
      <c r="T680" s="53"/>
      <c r="U680" s="53"/>
      <c r="V680" s="53"/>
      <c r="W680" s="53"/>
      <c r="X680" s="53"/>
      <c r="Y680" s="53"/>
      <c r="Z680" s="53"/>
      <c r="AA680" s="53"/>
      <c r="AB680" s="53"/>
      <c r="AC680" s="53"/>
      <c r="AD680" s="53"/>
      <c r="AE680" s="53"/>
      <c r="AF680" s="53"/>
      <c r="AG680" s="53"/>
      <c r="AH680" s="53"/>
      <c r="AI680" s="53"/>
      <c r="AJ680" s="53"/>
      <c r="AK680" s="53"/>
      <c r="AL680" s="53"/>
      <c r="AM680" s="53"/>
      <c r="AN680" s="53"/>
      <c r="AO680" s="53"/>
      <c r="AP680" s="53"/>
      <c r="AQ680" s="53"/>
      <c r="AR680" s="53"/>
      <c r="AS680" s="53"/>
    </row>
    <row r="681" spans="17:45">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c r="AR681" s="53"/>
      <c r="AS681" s="53"/>
    </row>
    <row r="682" spans="17:45">
      <c r="Q682" s="53"/>
      <c r="R682" s="53"/>
      <c r="S682" s="53"/>
      <c r="T682" s="53"/>
      <c r="U682" s="53"/>
      <c r="V682" s="53"/>
      <c r="W682" s="53"/>
      <c r="X682" s="53"/>
      <c r="Y682" s="53"/>
      <c r="Z682" s="53"/>
      <c r="AA682" s="53"/>
      <c r="AB682" s="53"/>
      <c r="AC682" s="53"/>
      <c r="AD682" s="53"/>
      <c r="AE682" s="53"/>
      <c r="AF682" s="53"/>
      <c r="AG682" s="53"/>
      <c r="AH682" s="53"/>
      <c r="AI682" s="53"/>
      <c r="AJ682" s="53"/>
      <c r="AK682" s="53"/>
      <c r="AL682" s="53"/>
      <c r="AM682" s="53"/>
      <c r="AN682" s="53"/>
      <c r="AO682" s="53"/>
      <c r="AP682" s="53"/>
      <c r="AQ682" s="53"/>
      <c r="AR682" s="53"/>
      <c r="AS682" s="53"/>
    </row>
    <row r="683" spans="17:45">
      <c r="Q683" s="53"/>
      <c r="R683" s="53"/>
      <c r="S683" s="53"/>
      <c r="T683" s="53"/>
      <c r="U683" s="53"/>
      <c r="V683" s="53"/>
      <c r="W683" s="53"/>
      <c r="X683" s="53"/>
      <c r="Y683" s="53"/>
      <c r="Z683" s="53"/>
      <c r="AA683" s="53"/>
      <c r="AB683" s="53"/>
      <c r="AC683" s="53"/>
      <c r="AD683" s="53"/>
      <c r="AE683" s="53"/>
      <c r="AF683" s="53"/>
      <c r="AG683" s="53"/>
      <c r="AH683" s="53"/>
      <c r="AI683" s="53"/>
      <c r="AJ683" s="53"/>
      <c r="AK683" s="53"/>
      <c r="AL683" s="53"/>
      <c r="AM683" s="53"/>
      <c r="AN683" s="53"/>
      <c r="AO683" s="53"/>
      <c r="AP683" s="53"/>
      <c r="AQ683" s="53"/>
      <c r="AR683" s="53"/>
      <c r="AS683" s="53"/>
    </row>
    <row r="684" spans="17:45">
      <c r="Q684" s="53"/>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c r="AP684" s="53"/>
      <c r="AQ684" s="53"/>
      <c r="AR684" s="53"/>
      <c r="AS684" s="53"/>
    </row>
    <row r="685" spans="17:45">
      <c r="Q685" s="53"/>
      <c r="R685" s="53"/>
      <c r="S685" s="53"/>
      <c r="T685" s="53"/>
      <c r="U685" s="53"/>
      <c r="V685" s="53"/>
      <c r="W685" s="53"/>
      <c r="X685" s="53"/>
      <c r="Y685" s="53"/>
      <c r="Z685" s="53"/>
      <c r="AA685" s="53"/>
      <c r="AB685" s="53"/>
      <c r="AC685" s="53"/>
      <c r="AD685" s="53"/>
      <c r="AE685" s="53"/>
      <c r="AF685" s="53"/>
      <c r="AG685" s="53"/>
      <c r="AH685" s="53"/>
      <c r="AI685" s="53"/>
      <c r="AJ685" s="53"/>
      <c r="AK685" s="53"/>
      <c r="AL685" s="53"/>
      <c r="AM685" s="53"/>
      <c r="AN685" s="53"/>
      <c r="AO685" s="53"/>
      <c r="AP685" s="53"/>
      <c r="AQ685" s="53"/>
      <c r="AR685" s="53"/>
      <c r="AS685" s="53"/>
    </row>
    <row r="686" spans="17:45">
      <c r="Q686" s="53"/>
      <c r="R686" s="53"/>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3"/>
      <c r="AP686" s="53"/>
      <c r="AQ686" s="53"/>
      <c r="AR686" s="53"/>
      <c r="AS686" s="53"/>
    </row>
    <row r="687" spans="17:45">
      <c r="Q687" s="53"/>
      <c r="R687" s="53"/>
      <c r="S687" s="53"/>
      <c r="T687" s="53"/>
      <c r="U687" s="53"/>
      <c r="V687" s="53"/>
      <c r="W687" s="53"/>
      <c r="X687" s="53"/>
      <c r="Y687" s="53"/>
      <c r="Z687" s="53"/>
      <c r="AA687" s="53"/>
      <c r="AB687" s="53"/>
      <c r="AC687" s="53"/>
      <c r="AD687" s="53"/>
      <c r="AE687" s="53"/>
      <c r="AF687" s="53"/>
      <c r="AG687" s="53"/>
      <c r="AH687" s="53"/>
      <c r="AI687" s="53"/>
      <c r="AJ687" s="53"/>
      <c r="AK687" s="53"/>
      <c r="AL687" s="53"/>
      <c r="AM687" s="53"/>
      <c r="AN687" s="53"/>
      <c r="AO687" s="53"/>
      <c r="AP687" s="53"/>
      <c r="AQ687" s="53"/>
      <c r="AR687" s="53"/>
      <c r="AS687" s="53"/>
    </row>
    <row r="688" spans="17:45">
      <c r="Q688" s="53"/>
      <c r="R688" s="53"/>
      <c r="S688" s="53"/>
      <c r="T688" s="53"/>
      <c r="U688" s="53"/>
      <c r="V688" s="53"/>
      <c r="W688" s="53"/>
      <c r="X688" s="53"/>
      <c r="Y688" s="53"/>
      <c r="Z688" s="53"/>
      <c r="AA688" s="53"/>
      <c r="AB688" s="53"/>
      <c r="AC688" s="53"/>
      <c r="AD688" s="53"/>
      <c r="AE688" s="53"/>
      <c r="AF688" s="53"/>
      <c r="AG688" s="53"/>
      <c r="AH688" s="53"/>
      <c r="AI688" s="53"/>
      <c r="AJ688" s="53"/>
      <c r="AK688" s="53"/>
      <c r="AL688" s="53"/>
      <c r="AM688" s="53"/>
      <c r="AN688" s="53"/>
      <c r="AO688" s="53"/>
      <c r="AP688" s="53"/>
      <c r="AQ688" s="53"/>
      <c r="AR688" s="53"/>
      <c r="AS688" s="53"/>
    </row>
    <row r="689" spans="17:45">
      <c r="Q689" s="53"/>
      <c r="R689" s="53"/>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3"/>
      <c r="AP689" s="53"/>
      <c r="AQ689" s="53"/>
      <c r="AR689" s="53"/>
      <c r="AS689" s="53"/>
    </row>
    <row r="690" spans="17:45">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53"/>
      <c r="AN690" s="53"/>
      <c r="AO690" s="53"/>
      <c r="AP690" s="53"/>
      <c r="AQ690" s="53"/>
      <c r="AR690" s="53"/>
      <c r="AS690" s="53"/>
    </row>
    <row r="691" spans="17:45">
      <c r="Q691" s="53"/>
      <c r="R691" s="53"/>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3"/>
      <c r="AP691" s="53"/>
      <c r="AQ691" s="53"/>
      <c r="AR691" s="53"/>
      <c r="AS691" s="53"/>
    </row>
    <row r="692" spans="17:45">
      <c r="Q692" s="53"/>
      <c r="R692" s="53"/>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3"/>
      <c r="AP692" s="53"/>
      <c r="AQ692" s="53"/>
      <c r="AR692" s="53"/>
      <c r="AS692" s="53"/>
    </row>
    <row r="693" spans="17:45">
      <c r="Q693" s="53"/>
      <c r="R693" s="53"/>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3"/>
      <c r="AP693" s="53"/>
      <c r="AQ693" s="53"/>
      <c r="AR693" s="53"/>
      <c r="AS693" s="53"/>
    </row>
    <row r="694" spans="17:45">
      <c r="Q694" s="53"/>
      <c r="R694" s="53"/>
      <c r="S694" s="53"/>
      <c r="T694" s="53"/>
      <c r="U694" s="53"/>
      <c r="V694" s="53"/>
      <c r="W694" s="53"/>
      <c r="X694" s="53"/>
      <c r="Y694" s="53"/>
      <c r="Z694" s="53"/>
      <c r="AA694" s="53"/>
      <c r="AB694" s="53"/>
      <c r="AC694" s="53"/>
      <c r="AD694" s="53"/>
      <c r="AE694" s="53"/>
      <c r="AF694" s="53"/>
      <c r="AG694" s="53"/>
      <c r="AH694" s="53"/>
      <c r="AI694" s="53"/>
      <c r="AJ694" s="53"/>
      <c r="AK694" s="53"/>
      <c r="AL694" s="53"/>
      <c r="AM694" s="53"/>
      <c r="AN694" s="53"/>
      <c r="AO694" s="53"/>
      <c r="AP694" s="53"/>
      <c r="AQ694" s="53"/>
      <c r="AR694" s="53"/>
      <c r="AS694" s="53"/>
    </row>
    <row r="695" spans="17:45">
      <c r="Q695" s="53"/>
      <c r="R695" s="53"/>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3"/>
      <c r="AP695" s="53"/>
      <c r="AQ695" s="53"/>
      <c r="AR695" s="53"/>
      <c r="AS695" s="53"/>
    </row>
    <row r="696" spans="17:45">
      <c r="Q696" s="53"/>
      <c r="R696" s="53"/>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3"/>
      <c r="AP696" s="53"/>
      <c r="AQ696" s="53"/>
      <c r="AR696" s="53"/>
      <c r="AS696" s="53"/>
    </row>
    <row r="697" spans="17:45">
      <c r="Q697" s="53"/>
      <c r="R697" s="53"/>
      <c r="S697" s="53"/>
      <c r="T697" s="53"/>
      <c r="U697" s="53"/>
      <c r="V697" s="53"/>
      <c r="W697" s="53"/>
      <c r="X697" s="53"/>
      <c r="Y697" s="53"/>
      <c r="Z697" s="53"/>
      <c r="AA697" s="53"/>
      <c r="AB697" s="53"/>
      <c r="AC697" s="53"/>
      <c r="AD697" s="53"/>
      <c r="AE697" s="53"/>
      <c r="AF697" s="53"/>
      <c r="AG697" s="53"/>
      <c r="AH697" s="53"/>
      <c r="AI697" s="53"/>
      <c r="AJ697" s="53"/>
      <c r="AK697" s="53"/>
      <c r="AL697" s="53"/>
      <c r="AM697" s="53"/>
      <c r="AN697" s="53"/>
      <c r="AO697" s="53"/>
      <c r="AP697" s="53"/>
      <c r="AQ697" s="53"/>
      <c r="AR697" s="53"/>
      <c r="AS697" s="53"/>
    </row>
    <row r="698" spans="17:45">
      <c r="Q698" s="53"/>
      <c r="R698" s="53"/>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3"/>
      <c r="AP698" s="53"/>
      <c r="AQ698" s="53"/>
      <c r="AR698" s="53"/>
      <c r="AS698" s="53"/>
    </row>
    <row r="699" spans="17:45">
      <c r="Q699" s="53"/>
      <c r="R699" s="53"/>
      <c r="S699" s="53"/>
      <c r="T699" s="53"/>
      <c r="U699" s="53"/>
      <c r="V699" s="53"/>
      <c r="W699" s="53"/>
      <c r="X699" s="53"/>
      <c r="Y699" s="53"/>
      <c r="Z699" s="53"/>
      <c r="AA699" s="53"/>
      <c r="AB699" s="53"/>
      <c r="AC699" s="53"/>
      <c r="AD699" s="53"/>
      <c r="AE699" s="53"/>
      <c r="AF699" s="53"/>
      <c r="AG699" s="53"/>
      <c r="AH699" s="53"/>
      <c r="AI699" s="53"/>
      <c r="AJ699" s="53"/>
      <c r="AK699" s="53"/>
      <c r="AL699" s="53"/>
      <c r="AM699" s="53"/>
      <c r="AN699" s="53"/>
      <c r="AO699" s="53"/>
      <c r="AP699" s="53"/>
      <c r="AQ699" s="53"/>
      <c r="AR699" s="53"/>
      <c r="AS699" s="53"/>
    </row>
    <row r="700" spans="17:45">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c r="AP700" s="53"/>
      <c r="AQ700" s="53"/>
      <c r="AR700" s="53"/>
      <c r="AS700" s="53"/>
    </row>
    <row r="701" spans="17:45">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3"/>
      <c r="AP701" s="53"/>
      <c r="AQ701" s="53"/>
      <c r="AR701" s="53"/>
      <c r="AS701" s="53"/>
    </row>
    <row r="702" spans="17:45">
      <c r="Q702" s="53"/>
      <c r="R702" s="53"/>
      <c r="S702" s="53"/>
      <c r="T702" s="53"/>
      <c r="U702" s="53"/>
      <c r="V702" s="53"/>
      <c r="W702" s="53"/>
      <c r="X702" s="53"/>
      <c r="Y702" s="53"/>
      <c r="Z702" s="53"/>
      <c r="AA702" s="53"/>
      <c r="AB702" s="53"/>
      <c r="AC702" s="53"/>
      <c r="AD702" s="53"/>
      <c r="AE702" s="53"/>
      <c r="AF702" s="53"/>
      <c r="AG702" s="53"/>
      <c r="AH702" s="53"/>
      <c r="AI702" s="53"/>
      <c r="AJ702" s="53"/>
      <c r="AK702" s="53"/>
      <c r="AL702" s="53"/>
      <c r="AM702" s="53"/>
      <c r="AN702" s="53"/>
      <c r="AO702" s="53"/>
      <c r="AP702" s="53"/>
      <c r="AQ702" s="53"/>
      <c r="AR702" s="53"/>
      <c r="AS702" s="53"/>
    </row>
    <row r="703" spans="17:45">
      <c r="Q703" s="53"/>
      <c r="R703" s="53"/>
      <c r="S703" s="53"/>
      <c r="T703" s="53"/>
      <c r="U703" s="53"/>
      <c r="V703" s="53"/>
      <c r="W703" s="53"/>
      <c r="X703" s="53"/>
      <c r="Y703" s="53"/>
      <c r="Z703" s="53"/>
      <c r="AA703" s="53"/>
      <c r="AB703" s="53"/>
      <c r="AC703" s="53"/>
      <c r="AD703" s="53"/>
      <c r="AE703" s="53"/>
      <c r="AF703" s="53"/>
      <c r="AG703" s="53"/>
      <c r="AH703" s="53"/>
      <c r="AI703" s="53"/>
      <c r="AJ703" s="53"/>
      <c r="AK703" s="53"/>
      <c r="AL703" s="53"/>
      <c r="AM703" s="53"/>
      <c r="AN703" s="53"/>
      <c r="AO703" s="53"/>
      <c r="AP703" s="53"/>
      <c r="AQ703" s="53"/>
      <c r="AR703" s="53"/>
      <c r="AS703" s="53"/>
    </row>
    <row r="704" spans="17:45">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53"/>
      <c r="AN704" s="53"/>
      <c r="AO704" s="53"/>
      <c r="AP704" s="53"/>
      <c r="AQ704" s="53"/>
      <c r="AR704" s="53"/>
      <c r="AS704" s="53"/>
    </row>
    <row r="705" spans="17:45">
      <c r="Q705" s="53"/>
      <c r="R705" s="53"/>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3"/>
      <c r="AP705" s="53"/>
      <c r="AQ705" s="53"/>
      <c r="AR705" s="53"/>
      <c r="AS705" s="53"/>
    </row>
    <row r="706" spans="17:45">
      <c r="Q706" s="53"/>
      <c r="R706" s="53"/>
      <c r="S706" s="53"/>
      <c r="T706" s="53"/>
      <c r="U706" s="53"/>
      <c r="V706" s="53"/>
      <c r="W706" s="53"/>
      <c r="X706" s="53"/>
      <c r="Y706" s="53"/>
      <c r="Z706" s="53"/>
      <c r="AA706" s="53"/>
      <c r="AB706" s="53"/>
      <c r="AC706" s="53"/>
      <c r="AD706" s="53"/>
      <c r="AE706" s="53"/>
      <c r="AF706" s="53"/>
      <c r="AG706" s="53"/>
      <c r="AH706" s="53"/>
      <c r="AI706" s="53"/>
      <c r="AJ706" s="53"/>
      <c r="AK706" s="53"/>
      <c r="AL706" s="53"/>
      <c r="AM706" s="53"/>
      <c r="AN706" s="53"/>
      <c r="AO706" s="53"/>
      <c r="AP706" s="53"/>
      <c r="AQ706" s="53"/>
      <c r="AR706" s="53"/>
      <c r="AS706" s="53"/>
    </row>
    <row r="707" spans="17:45">
      <c r="Q707" s="53"/>
      <c r="R707" s="53"/>
      <c r="S707" s="53"/>
      <c r="T707" s="53"/>
      <c r="U707" s="53"/>
      <c r="V707" s="53"/>
      <c r="W707" s="53"/>
      <c r="X707" s="53"/>
      <c r="Y707" s="53"/>
      <c r="Z707" s="53"/>
      <c r="AA707" s="53"/>
      <c r="AB707" s="53"/>
      <c r="AC707" s="53"/>
      <c r="AD707" s="53"/>
      <c r="AE707" s="53"/>
      <c r="AF707" s="53"/>
      <c r="AG707" s="53"/>
      <c r="AH707" s="53"/>
      <c r="AI707" s="53"/>
      <c r="AJ707" s="53"/>
      <c r="AK707" s="53"/>
      <c r="AL707" s="53"/>
      <c r="AM707" s="53"/>
      <c r="AN707" s="53"/>
      <c r="AO707" s="53"/>
      <c r="AP707" s="53"/>
      <c r="AQ707" s="53"/>
      <c r="AR707" s="53"/>
      <c r="AS707" s="53"/>
    </row>
    <row r="708" spans="17:45">
      <c r="Q708" s="53"/>
      <c r="R708" s="53"/>
      <c r="S708" s="53"/>
      <c r="T708" s="53"/>
      <c r="U708" s="53"/>
      <c r="V708" s="53"/>
      <c r="W708" s="53"/>
      <c r="X708" s="53"/>
      <c r="Y708" s="53"/>
      <c r="Z708" s="53"/>
      <c r="AA708" s="53"/>
      <c r="AB708" s="53"/>
      <c r="AC708" s="53"/>
      <c r="AD708" s="53"/>
      <c r="AE708" s="53"/>
      <c r="AF708" s="53"/>
      <c r="AG708" s="53"/>
      <c r="AH708" s="53"/>
      <c r="AI708" s="53"/>
      <c r="AJ708" s="53"/>
      <c r="AK708" s="53"/>
      <c r="AL708" s="53"/>
      <c r="AM708" s="53"/>
      <c r="AN708" s="53"/>
      <c r="AO708" s="53"/>
      <c r="AP708" s="53"/>
      <c r="AQ708" s="53"/>
      <c r="AR708" s="53"/>
      <c r="AS708" s="53"/>
    </row>
    <row r="709" spans="17:45">
      <c r="Q709" s="53"/>
      <c r="R709" s="53"/>
      <c r="S709" s="53"/>
      <c r="T709" s="53"/>
      <c r="U709" s="53"/>
      <c r="V709" s="53"/>
      <c r="W709" s="53"/>
      <c r="X709" s="53"/>
      <c r="Y709" s="53"/>
      <c r="Z709" s="53"/>
      <c r="AA709" s="53"/>
      <c r="AB709" s="53"/>
      <c r="AC709" s="53"/>
      <c r="AD709" s="53"/>
      <c r="AE709" s="53"/>
      <c r="AF709" s="53"/>
      <c r="AG709" s="53"/>
      <c r="AH709" s="53"/>
      <c r="AI709" s="53"/>
      <c r="AJ709" s="53"/>
      <c r="AK709" s="53"/>
      <c r="AL709" s="53"/>
      <c r="AM709" s="53"/>
      <c r="AN709" s="53"/>
      <c r="AO709" s="53"/>
      <c r="AP709" s="53"/>
      <c r="AQ709" s="53"/>
      <c r="AR709" s="53"/>
      <c r="AS709" s="53"/>
    </row>
    <row r="710" spans="17:45">
      <c r="Q710" s="53"/>
      <c r="R710" s="53"/>
      <c r="S710" s="53"/>
      <c r="T710" s="53"/>
      <c r="U710" s="53"/>
      <c r="V710" s="53"/>
      <c r="W710" s="53"/>
      <c r="X710" s="53"/>
      <c r="Y710" s="53"/>
      <c r="Z710" s="53"/>
      <c r="AA710" s="53"/>
      <c r="AB710" s="53"/>
      <c r="AC710" s="53"/>
      <c r="AD710" s="53"/>
      <c r="AE710" s="53"/>
      <c r="AF710" s="53"/>
      <c r="AG710" s="53"/>
      <c r="AH710" s="53"/>
      <c r="AI710" s="53"/>
      <c r="AJ710" s="53"/>
      <c r="AK710" s="53"/>
      <c r="AL710" s="53"/>
      <c r="AM710" s="53"/>
      <c r="AN710" s="53"/>
      <c r="AO710" s="53"/>
      <c r="AP710" s="53"/>
      <c r="AQ710" s="53"/>
      <c r="AR710" s="53"/>
      <c r="AS710" s="53"/>
    </row>
    <row r="711" spans="17:45">
      <c r="Q711" s="53"/>
      <c r="R711" s="53"/>
      <c r="S711" s="53"/>
      <c r="T711" s="53"/>
      <c r="U711" s="53"/>
      <c r="V711" s="53"/>
      <c r="W711" s="53"/>
      <c r="X711" s="53"/>
      <c r="Y711" s="53"/>
      <c r="Z711" s="53"/>
      <c r="AA711" s="53"/>
      <c r="AB711" s="53"/>
      <c r="AC711" s="53"/>
      <c r="AD711" s="53"/>
      <c r="AE711" s="53"/>
      <c r="AF711" s="53"/>
      <c r="AG711" s="53"/>
      <c r="AH711" s="53"/>
      <c r="AI711" s="53"/>
      <c r="AJ711" s="53"/>
      <c r="AK711" s="53"/>
      <c r="AL711" s="53"/>
      <c r="AM711" s="53"/>
      <c r="AN711" s="53"/>
      <c r="AO711" s="53"/>
      <c r="AP711" s="53"/>
      <c r="AQ711" s="53"/>
      <c r="AR711" s="53"/>
      <c r="AS711" s="53"/>
    </row>
    <row r="712" spans="17:45">
      <c r="Q712" s="53"/>
      <c r="R712" s="53"/>
      <c r="S712" s="53"/>
      <c r="T712" s="53"/>
      <c r="U712" s="53"/>
      <c r="V712" s="53"/>
      <c r="W712" s="53"/>
      <c r="X712" s="53"/>
      <c r="Y712" s="53"/>
      <c r="Z712" s="53"/>
      <c r="AA712" s="53"/>
      <c r="AB712" s="53"/>
      <c r="AC712" s="53"/>
      <c r="AD712" s="53"/>
      <c r="AE712" s="53"/>
      <c r="AF712" s="53"/>
      <c r="AG712" s="53"/>
      <c r="AH712" s="53"/>
      <c r="AI712" s="53"/>
      <c r="AJ712" s="53"/>
      <c r="AK712" s="53"/>
      <c r="AL712" s="53"/>
      <c r="AM712" s="53"/>
      <c r="AN712" s="53"/>
      <c r="AO712" s="53"/>
      <c r="AP712" s="53"/>
      <c r="AQ712" s="53"/>
      <c r="AR712" s="53"/>
      <c r="AS712" s="53"/>
    </row>
    <row r="713" spans="17:45">
      <c r="Q713" s="53"/>
      <c r="R713" s="53"/>
      <c r="S713" s="53"/>
      <c r="T713" s="53"/>
      <c r="U713" s="53"/>
      <c r="V713" s="53"/>
      <c r="W713" s="53"/>
      <c r="X713" s="53"/>
      <c r="Y713" s="53"/>
      <c r="Z713" s="53"/>
      <c r="AA713" s="53"/>
      <c r="AB713" s="53"/>
      <c r="AC713" s="53"/>
      <c r="AD713" s="53"/>
      <c r="AE713" s="53"/>
      <c r="AF713" s="53"/>
      <c r="AG713" s="53"/>
      <c r="AH713" s="53"/>
      <c r="AI713" s="53"/>
      <c r="AJ713" s="53"/>
      <c r="AK713" s="53"/>
      <c r="AL713" s="53"/>
      <c r="AM713" s="53"/>
      <c r="AN713" s="53"/>
      <c r="AO713" s="53"/>
      <c r="AP713" s="53"/>
      <c r="AQ713" s="53"/>
      <c r="AR713" s="53"/>
      <c r="AS713" s="53"/>
    </row>
    <row r="714" spans="17:45">
      <c r="Q714" s="53"/>
      <c r="R714" s="53"/>
      <c r="S714" s="53"/>
      <c r="T714" s="53"/>
      <c r="U714" s="53"/>
      <c r="V714" s="53"/>
      <c r="W714" s="53"/>
      <c r="X714" s="53"/>
      <c r="Y714" s="53"/>
      <c r="Z714" s="53"/>
      <c r="AA714" s="53"/>
      <c r="AB714" s="53"/>
      <c r="AC714" s="53"/>
      <c r="AD714" s="53"/>
      <c r="AE714" s="53"/>
      <c r="AF714" s="53"/>
      <c r="AG714" s="53"/>
      <c r="AH714" s="53"/>
      <c r="AI714" s="53"/>
      <c r="AJ714" s="53"/>
      <c r="AK714" s="53"/>
      <c r="AL714" s="53"/>
      <c r="AM714" s="53"/>
      <c r="AN714" s="53"/>
      <c r="AO714" s="53"/>
      <c r="AP714" s="53"/>
      <c r="AQ714" s="53"/>
      <c r="AR714" s="53"/>
      <c r="AS714" s="53"/>
    </row>
    <row r="715" spans="17:45">
      <c r="Q715" s="53"/>
      <c r="R715" s="53"/>
      <c r="S715" s="53"/>
      <c r="T715" s="53"/>
      <c r="U715" s="53"/>
      <c r="V715" s="53"/>
      <c r="W715" s="53"/>
      <c r="X715" s="53"/>
      <c r="Y715" s="53"/>
      <c r="Z715" s="53"/>
      <c r="AA715" s="53"/>
      <c r="AB715" s="53"/>
      <c r="AC715" s="53"/>
      <c r="AD715" s="53"/>
      <c r="AE715" s="53"/>
      <c r="AF715" s="53"/>
      <c r="AG715" s="53"/>
      <c r="AH715" s="53"/>
      <c r="AI715" s="53"/>
      <c r="AJ715" s="53"/>
      <c r="AK715" s="53"/>
      <c r="AL715" s="53"/>
      <c r="AM715" s="53"/>
      <c r="AN715" s="53"/>
      <c r="AO715" s="53"/>
      <c r="AP715" s="53"/>
      <c r="AQ715" s="53"/>
      <c r="AR715" s="53"/>
      <c r="AS715" s="53"/>
    </row>
    <row r="716" spans="17:45">
      <c r="Q716" s="53"/>
      <c r="R716" s="53"/>
      <c r="S716" s="53"/>
      <c r="T716" s="53"/>
      <c r="U716" s="53"/>
      <c r="V716" s="53"/>
      <c r="W716" s="53"/>
      <c r="X716" s="53"/>
      <c r="Y716" s="53"/>
      <c r="Z716" s="53"/>
      <c r="AA716" s="53"/>
      <c r="AB716" s="53"/>
      <c r="AC716" s="53"/>
      <c r="AD716" s="53"/>
      <c r="AE716" s="53"/>
      <c r="AF716" s="53"/>
      <c r="AG716" s="53"/>
      <c r="AH716" s="53"/>
      <c r="AI716" s="53"/>
      <c r="AJ716" s="53"/>
      <c r="AK716" s="53"/>
      <c r="AL716" s="53"/>
      <c r="AM716" s="53"/>
      <c r="AN716" s="53"/>
      <c r="AO716" s="53"/>
      <c r="AP716" s="53"/>
      <c r="AQ716" s="53"/>
      <c r="AR716" s="53"/>
      <c r="AS716" s="53"/>
    </row>
    <row r="717" spans="17:45">
      <c r="Q717" s="53"/>
      <c r="R717" s="53"/>
      <c r="S717" s="53"/>
      <c r="T717" s="53"/>
      <c r="U717" s="53"/>
      <c r="V717" s="53"/>
      <c r="W717" s="53"/>
      <c r="X717" s="53"/>
      <c r="Y717" s="53"/>
      <c r="Z717" s="53"/>
      <c r="AA717" s="53"/>
      <c r="AB717" s="53"/>
      <c r="AC717" s="53"/>
      <c r="AD717" s="53"/>
      <c r="AE717" s="53"/>
      <c r="AF717" s="53"/>
      <c r="AG717" s="53"/>
      <c r="AH717" s="53"/>
      <c r="AI717" s="53"/>
      <c r="AJ717" s="53"/>
      <c r="AK717" s="53"/>
      <c r="AL717" s="53"/>
      <c r="AM717" s="53"/>
      <c r="AN717" s="53"/>
      <c r="AO717" s="53"/>
      <c r="AP717" s="53"/>
      <c r="AQ717" s="53"/>
      <c r="AR717" s="53"/>
      <c r="AS717" s="53"/>
    </row>
    <row r="718" spans="17:45">
      <c r="Q718" s="53"/>
      <c r="R718" s="53"/>
      <c r="S718" s="53"/>
      <c r="T718" s="53"/>
      <c r="U718" s="53"/>
      <c r="V718" s="53"/>
      <c r="W718" s="53"/>
      <c r="X718" s="53"/>
      <c r="Y718" s="53"/>
      <c r="Z718" s="53"/>
      <c r="AA718" s="53"/>
      <c r="AB718" s="53"/>
      <c r="AC718" s="53"/>
      <c r="AD718" s="53"/>
      <c r="AE718" s="53"/>
      <c r="AF718" s="53"/>
      <c r="AG718" s="53"/>
      <c r="AH718" s="53"/>
      <c r="AI718" s="53"/>
      <c r="AJ718" s="53"/>
      <c r="AK718" s="53"/>
      <c r="AL718" s="53"/>
      <c r="AM718" s="53"/>
      <c r="AN718" s="53"/>
      <c r="AO718" s="53"/>
      <c r="AP718" s="53"/>
      <c r="AQ718" s="53"/>
      <c r="AR718" s="53"/>
      <c r="AS718" s="53"/>
    </row>
    <row r="719" spans="17:45">
      <c r="Q719" s="53"/>
      <c r="R719" s="53"/>
      <c r="S719" s="53"/>
      <c r="T719" s="53"/>
      <c r="U719" s="53"/>
      <c r="V719" s="53"/>
      <c r="W719" s="53"/>
      <c r="X719" s="53"/>
      <c r="Y719" s="53"/>
      <c r="Z719" s="53"/>
      <c r="AA719" s="53"/>
      <c r="AB719" s="53"/>
      <c r="AC719" s="53"/>
      <c r="AD719" s="53"/>
      <c r="AE719" s="53"/>
      <c r="AF719" s="53"/>
      <c r="AG719" s="53"/>
      <c r="AH719" s="53"/>
      <c r="AI719" s="53"/>
      <c r="AJ719" s="53"/>
      <c r="AK719" s="53"/>
      <c r="AL719" s="53"/>
      <c r="AM719" s="53"/>
      <c r="AN719" s="53"/>
      <c r="AO719" s="53"/>
      <c r="AP719" s="53"/>
      <c r="AQ719" s="53"/>
      <c r="AR719" s="53"/>
      <c r="AS719" s="53"/>
    </row>
    <row r="720" spans="17:45">
      <c r="Q720" s="53"/>
      <c r="R720" s="53"/>
      <c r="S720" s="53"/>
      <c r="T720" s="53"/>
      <c r="U720" s="53"/>
      <c r="V720" s="53"/>
      <c r="W720" s="53"/>
      <c r="X720" s="53"/>
      <c r="Y720" s="53"/>
      <c r="Z720" s="53"/>
      <c r="AA720" s="53"/>
      <c r="AB720" s="53"/>
      <c r="AC720" s="53"/>
      <c r="AD720" s="53"/>
      <c r="AE720" s="53"/>
      <c r="AF720" s="53"/>
      <c r="AG720" s="53"/>
      <c r="AH720" s="53"/>
      <c r="AI720" s="53"/>
      <c r="AJ720" s="53"/>
      <c r="AK720" s="53"/>
      <c r="AL720" s="53"/>
      <c r="AM720" s="53"/>
      <c r="AN720" s="53"/>
      <c r="AO720" s="53"/>
      <c r="AP720" s="53"/>
      <c r="AQ720" s="53"/>
      <c r="AR720" s="53"/>
      <c r="AS720" s="53"/>
    </row>
    <row r="721" spans="17:45">
      <c r="Q721" s="53"/>
      <c r="R721" s="53"/>
      <c r="S721" s="53"/>
      <c r="T721" s="53"/>
      <c r="U721" s="53"/>
      <c r="V721" s="53"/>
      <c r="W721" s="53"/>
      <c r="X721" s="53"/>
      <c r="Y721" s="53"/>
      <c r="Z721" s="53"/>
      <c r="AA721" s="53"/>
      <c r="AB721" s="53"/>
      <c r="AC721" s="53"/>
      <c r="AD721" s="53"/>
      <c r="AE721" s="53"/>
      <c r="AF721" s="53"/>
      <c r="AG721" s="53"/>
      <c r="AH721" s="53"/>
      <c r="AI721" s="53"/>
      <c r="AJ721" s="53"/>
      <c r="AK721" s="53"/>
      <c r="AL721" s="53"/>
      <c r="AM721" s="53"/>
      <c r="AN721" s="53"/>
      <c r="AO721" s="53"/>
      <c r="AP721" s="53"/>
      <c r="AQ721" s="53"/>
      <c r="AR721" s="53"/>
      <c r="AS721" s="53"/>
    </row>
    <row r="722" spans="17:45">
      <c r="Q722" s="53"/>
      <c r="R722" s="53"/>
      <c r="S722" s="53"/>
      <c r="T722" s="53"/>
      <c r="U722" s="53"/>
      <c r="V722" s="53"/>
      <c r="W722" s="53"/>
      <c r="X722" s="53"/>
      <c r="Y722" s="53"/>
      <c r="Z722" s="53"/>
      <c r="AA722" s="53"/>
      <c r="AB722" s="53"/>
      <c r="AC722" s="53"/>
      <c r="AD722" s="53"/>
      <c r="AE722" s="53"/>
      <c r="AF722" s="53"/>
      <c r="AG722" s="53"/>
      <c r="AH722" s="53"/>
      <c r="AI722" s="53"/>
      <c r="AJ722" s="53"/>
      <c r="AK722" s="53"/>
      <c r="AL722" s="53"/>
      <c r="AM722" s="53"/>
      <c r="AN722" s="53"/>
      <c r="AO722" s="53"/>
      <c r="AP722" s="53"/>
      <c r="AQ722" s="53"/>
      <c r="AR722" s="53"/>
      <c r="AS722" s="53"/>
    </row>
    <row r="723" spans="17:45">
      <c r="Q723" s="53"/>
      <c r="R723" s="53"/>
      <c r="S723" s="53"/>
      <c r="T723" s="53"/>
      <c r="U723" s="53"/>
      <c r="V723" s="53"/>
      <c r="W723" s="53"/>
      <c r="X723" s="53"/>
      <c r="Y723" s="53"/>
      <c r="Z723" s="53"/>
      <c r="AA723" s="53"/>
      <c r="AB723" s="53"/>
      <c r="AC723" s="53"/>
      <c r="AD723" s="53"/>
      <c r="AE723" s="53"/>
      <c r="AF723" s="53"/>
      <c r="AG723" s="53"/>
      <c r="AH723" s="53"/>
      <c r="AI723" s="53"/>
      <c r="AJ723" s="53"/>
      <c r="AK723" s="53"/>
      <c r="AL723" s="53"/>
      <c r="AM723" s="53"/>
      <c r="AN723" s="53"/>
      <c r="AO723" s="53"/>
      <c r="AP723" s="53"/>
      <c r="AQ723" s="53"/>
      <c r="AR723" s="53"/>
      <c r="AS723" s="53"/>
    </row>
    <row r="724" spans="17:45">
      <c r="Q724" s="53"/>
      <c r="R724" s="53"/>
      <c r="S724" s="53"/>
      <c r="T724" s="53"/>
      <c r="U724" s="53"/>
      <c r="V724" s="53"/>
      <c r="W724" s="53"/>
      <c r="X724" s="53"/>
      <c r="Y724" s="53"/>
      <c r="Z724" s="53"/>
      <c r="AA724" s="53"/>
      <c r="AB724" s="53"/>
      <c r="AC724" s="53"/>
      <c r="AD724" s="53"/>
      <c r="AE724" s="53"/>
      <c r="AF724" s="53"/>
      <c r="AG724" s="53"/>
      <c r="AH724" s="53"/>
      <c r="AI724" s="53"/>
      <c r="AJ724" s="53"/>
      <c r="AK724" s="53"/>
      <c r="AL724" s="53"/>
      <c r="AM724" s="53"/>
      <c r="AN724" s="53"/>
      <c r="AO724" s="53"/>
      <c r="AP724" s="53"/>
      <c r="AQ724" s="53"/>
      <c r="AR724" s="53"/>
      <c r="AS724" s="53"/>
    </row>
    <row r="725" spans="17:45">
      <c r="Q725" s="53"/>
      <c r="R725" s="53"/>
      <c r="S725" s="53"/>
      <c r="T725" s="53"/>
      <c r="U725" s="53"/>
      <c r="V725" s="53"/>
      <c r="W725" s="53"/>
      <c r="X725" s="53"/>
      <c r="Y725" s="53"/>
      <c r="Z725" s="53"/>
      <c r="AA725" s="53"/>
      <c r="AB725" s="53"/>
      <c r="AC725" s="53"/>
      <c r="AD725" s="53"/>
      <c r="AE725" s="53"/>
      <c r="AF725" s="53"/>
      <c r="AG725" s="53"/>
      <c r="AH725" s="53"/>
      <c r="AI725" s="53"/>
      <c r="AJ725" s="53"/>
      <c r="AK725" s="53"/>
      <c r="AL725" s="53"/>
      <c r="AM725" s="53"/>
      <c r="AN725" s="53"/>
      <c r="AO725" s="53"/>
      <c r="AP725" s="53"/>
      <c r="AQ725" s="53"/>
      <c r="AR725" s="53"/>
      <c r="AS725" s="53"/>
    </row>
    <row r="726" spans="17:45">
      <c r="Q726" s="53"/>
      <c r="R726" s="53"/>
      <c r="S726" s="53"/>
      <c r="T726" s="53"/>
      <c r="U726" s="53"/>
      <c r="V726" s="53"/>
      <c r="W726" s="53"/>
      <c r="X726" s="53"/>
      <c r="Y726" s="53"/>
      <c r="Z726" s="53"/>
      <c r="AA726" s="53"/>
      <c r="AB726" s="53"/>
      <c r="AC726" s="53"/>
      <c r="AD726" s="53"/>
      <c r="AE726" s="53"/>
      <c r="AF726" s="53"/>
      <c r="AG726" s="53"/>
      <c r="AH726" s="53"/>
      <c r="AI726" s="53"/>
      <c r="AJ726" s="53"/>
      <c r="AK726" s="53"/>
      <c r="AL726" s="53"/>
      <c r="AM726" s="53"/>
      <c r="AN726" s="53"/>
      <c r="AO726" s="53"/>
      <c r="AP726" s="53"/>
      <c r="AQ726" s="53"/>
      <c r="AR726" s="53"/>
      <c r="AS726" s="53"/>
    </row>
    <row r="727" spans="17:45">
      <c r="Q727" s="53"/>
      <c r="R727" s="53"/>
      <c r="S727" s="53"/>
      <c r="T727" s="53"/>
      <c r="U727" s="53"/>
      <c r="V727" s="53"/>
      <c r="W727" s="53"/>
      <c r="X727" s="53"/>
      <c r="Y727" s="53"/>
      <c r="Z727" s="53"/>
      <c r="AA727" s="53"/>
      <c r="AB727" s="53"/>
      <c r="AC727" s="53"/>
      <c r="AD727" s="53"/>
      <c r="AE727" s="53"/>
      <c r="AF727" s="53"/>
      <c r="AG727" s="53"/>
      <c r="AH727" s="53"/>
      <c r="AI727" s="53"/>
      <c r="AJ727" s="53"/>
      <c r="AK727" s="53"/>
      <c r="AL727" s="53"/>
      <c r="AM727" s="53"/>
      <c r="AN727" s="53"/>
      <c r="AO727" s="53"/>
      <c r="AP727" s="53"/>
      <c r="AQ727" s="53"/>
      <c r="AR727" s="53"/>
      <c r="AS727" s="53"/>
    </row>
    <row r="728" spans="17:45">
      <c r="Q728" s="53"/>
      <c r="R728" s="53"/>
      <c r="S728" s="53"/>
      <c r="T728" s="53"/>
      <c r="U728" s="53"/>
      <c r="V728" s="53"/>
      <c r="W728" s="53"/>
      <c r="X728" s="53"/>
      <c r="Y728" s="53"/>
      <c r="Z728" s="53"/>
      <c r="AA728" s="53"/>
      <c r="AB728" s="53"/>
      <c r="AC728" s="53"/>
      <c r="AD728" s="53"/>
      <c r="AE728" s="53"/>
      <c r="AF728" s="53"/>
      <c r="AG728" s="53"/>
      <c r="AH728" s="53"/>
      <c r="AI728" s="53"/>
      <c r="AJ728" s="53"/>
      <c r="AK728" s="53"/>
      <c r="AL728" s="53"/>
      <c r="AM728" s="53"/>
      <c r="AN728" s="53"/>
      <c r="AO728" s="53"/>
      <c r="AP728" s="53"/>
      <c r="AQ728" s="53"/>
      <c r="AR728" s="53"/>
      <c r="AS728" s="53"/>
    </row>
    <row r="729" spans="17:45">
      <c r="Q729" s="53"/>
      <c r="R729" s="53"/>
      <c r="S729" s="53"/>
      <c r="T729" s="53"/>
      <c r="U729" s="53"/>
      <c r="V729" s="53"/>
      <c r="W729" s="53"/>
      <c r="X729" s="53"/>
      <c r="Y729" s="53"/>
      <c r="Z729" s="53"/>
      <c r="AA729" s="53"/>
      <c r="AB729" s="53"/>
      <c r="AC729" s="53"/>
      <c r="AD729" s="53"/>
      <c r="AE729" s="53"/>
      <c r="AF729" s="53"/>
      <c r="AG729" s="53"/>
      <c r="AH729" s="53"/>
      <c r="AI729" s="53"/>
      <c r="AJ729" s="53"/>
      <c r="AK729" s="53"/>
      <c r="AL729" s="53"/>
      <c r="AM729" s="53"/>
      <c r="AN729" s="53"/>
      <c r="AO729" s="53"/>
      <c r="AP729" s="53"/>
      <c r="AQ729" s="53"/>
      <c r="AR729" s="53"/>
      <c r="AS729" s="53"/>
    </row>
    <row r="730" spans="17:45">
      <c r="Q730" s="53"/>
      <c r="R730" s="53"/>
      <c r="S730" s="53"/>
      <c r="T730" s="53"/>
      <c r="U730" s="53"/>
      <c r="V730" s="53"/>
      <c r="W730" s="53"/>
      <c r="X730" s="53"/>
      <c r="Y730" s="53"/>
      <c r="Z730" s="53"/>
      <c r="AA730" s="53"/>
      <c r="AB730" s="53"/>
      <c r="AC730" s="53"/>
      <c r="AD730" s="53"/>
      <c r="AE730" s="53"/>
      <c r="AF730" s="53"/>
      <c r="AG730" s="53"/>
      <c r="AH730" s="53"/>
      <c r="AI730" s="53"/>
      <c r="AJ730" s="53"/>
      <c r="AK730" s="53"/>
      <c r="AL730" s="53"/>
      <c r="AM730" s="53"/>
      <c r="AN730" s="53"/>
      <c r="AO730" s="53"/>
      <c r="AP730" s="53"/>
      <c r="AQ730" s="53"/>
      <c r="AR730" s="53"/>
      <c r="AS730" s="53"/>
    </row>
    <row r="731" spans="17:45">
      <c r="Q731" s="53"/>
      <c r="R731" s="53"/>
      <c r="S731" s="53"/>
      <c r="T731" s="53"/>
      <c r="U731" s="53"/>
      <c r="V731" s="53"/>
      <c r="W731" s="53"/>
      <c r="X731" s="53"/>
      <c r="Y731" s="53"/>
      <c r="Z731" s="53"/>
      <c r="AA731" s="53"/>
      <c r="AB731" s="53"/>
      <c r="AC731" s="53"/>
      <c r="AD731" s="53"/>
      <c r="AE731" s="53"/>
      <c r="AF731" s="53"/>
      <c r="AG731" s="53"/>
      <c r="AH731" s="53"/>
      <c r="AI731" s="53"/>
      <c r="AJ731" s="53"/>
      <c r="AK731" s="53"/>
      <c r="AL731" s="53"/>
      <c r="AM731" s="53"/>
      <c r="AN731" s="53"/>
      <c r="AO731" s="53"/>
      <c r="AP731" s="53"/>
      <c r="AQ731" s="53"/>
      <c r="AR731" s="53"/>
      <c r="AS731" s="53"/>
    </row>
    <row r="732" spans="17:45">
      <c r="Q732" s="53"/>
      <c r="R732" s="53"/>
      <c r="S732" s="53"/>
      <c r="T732" s="53"/>
      <c r="U732" s="53"/>
      <c r="V732" s="53"/>
      <c r="W732" s="53"/>
      <c r="X732" s="53"/>
      <c r="Y732" s="53"/>
      <c r="Z732" s="53"/>
      <c r="AA732" s="53"/>
      <c r="AB732" s="53"/>
      <c r="AC732" s="53"/>
      <c r="AD732" s="53"/>
      <c r="AE732" s="53"/>
      <c r="AF732" s="53"/>
      <c r="AG732" s="53"/>
      <c r="AH732" s="53"/>
      <c r="AI732" s="53"/>
      <c r="AJ732" s="53"/>
      <c r="AK732" s="53"/>
      <c r="AL732" s="53"/>
      <c r="AM732" s="53"/>
      <c r="AN732" s="53"/>
      <c r="AO732" s="53"/>
      <c r="AP732" s="53"/>
      <c r="AQ732" s="53"/>
      <c r="AR732" s="53"/>
      <c r="AS732" s="53"/>
    </row>
    <row r="733" spans="17:45">
      <c r="Q733" s="53"/>
      <c r="R733" s="53"/>
      <c r="S733" s="53"/>
      <c r="T733" s="53"/>
      <c r="U733" s="53"/>
      <c r="V733" s="53"/>
      <c r="W733" s="53"/>
      <c r="X733" s="53"/>
      <c r="Y733" s="53"/>
      <c r="Z733" s="53"/>
      <c r="AA733" s="53"/>
      <c r="AB733" s="53"/>
      <c r="AC733" s="53"/>
      <c r="AD733" s="53"/>
      <c r="AE733" s="53"/>
      <c r="AF733" s="53"/>
      <c r="AG733" s="53"/>
      <c r="AH733" s="53"/>
      <c r="AI733" s="53"/>
      <c r="AJ733" s="53"/>
      <c r="AK733" s="53"/>
      <c r="AL733" s="53"/>
      <c r="AM733" s="53"/>
      <c r="AN733" s="53"/>
      <c r="AO733" s="53"/>
      <c r="AP733" s="53"/>
      <c r="AQ733" s="53"/>
      <c r="AR733" s="53"/>
      <c r="AS733" s="53"/>
    </row>
    <row r="734" spans="17:45">
      <c r="Q734" s="53"/>
      <c r="R734" s="53"/>
      <c r="S734" s="53"/>
      <c r="T734" s="53"/>
      <c r="U734" s="53"/>
      <c r="V734" s="53"/>
      <c r="W734" s="53"/>
      <c r="X734" s="53"/>
      <c r="Y734" s="53"/>
      <c r="Z734" s="53"/>
      <c r="AA734" s="53"/>
      <c r="AB734" s="53"/>
      <c r="AC734" s="53"/>
      <c r="AD734" s="53"/>
      <c r="AE734" s="53"/>
      <c r="AF734" s="53"/>
      <c r="AG734" s="53"/>
      <c r="AH734" s="53"/>
      <c r="AI734" s="53"/>
      <c r="AJ734" s="53"/>
      <c r="AK734" s="53"/>
      <c r="AL734" s="53"/>
      <c r="AM734" s="53"/>
      <c r="AN734" s="53"/>
      <c r="AO734" s="53"/>
      <c r="AP734" s="53"/>
      <c r="AQ734" s="53"/>
      <c r="AR734" s="53"/>
      <c r="AS734" s="53"/>
    </row>
    <row r="735" spans="17:45">
      <c r="Q735" s="53"/>
      <c r="R735" s="53"/>
      <c r="S735" s="53"/>
      <c r="T735" s="53"/>
      <c r="U735" s="53"/>
      <c r="V735" s="53"/>
      <c r="W735" s="53"/>
      <c r="X735" s="53"/>
      <c r="Y735" s="53"/>
      <c r="Z735" s="53"/>
      <c r="AA735" s="53"/>
      <c r="AB735" s="53"/>
      <c r="AC735" s="53"/>
      <c r="AD735" s="53"/>
      <c r="AE735" s="53"/>
      <c r="AF735" s="53"/>
      <c r="AG735" s="53"/>
      <c r="AH735" s="53"/>
      <c r="AI735" s="53"/>
      <c r="AJ735" s="53"/>
      <c r="AK735" s="53"/>
      <c r="AL735" s="53"/>
      <c r="AM735" s="53"/>
      <c r="AN735" s="53"/>
      <c r="AO735" s="53"/>
      <c r="AP735" s="53"/>
      <c r="AQ735" s="53"/>
      <c r="AR735" s="53"/>
      <c r="AS735" s="53"/>
    </row>
    <row r="736" spans="17:45">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53"/>
      <c r="AN736" s="53"/>
      <c r="AO736" s="53"/>
      <c r="AP736" s="53"/>
      <c r="AQ736" s="53"/>
      <c r="AR736" s="53"/>
      <c r="AS736" s="53"/>
    </row>
    <row r="737" spans="17:45">
      <c r="Q737" s="53"/>
      <c r="R737" s="53"/>
      <c r="S737" s="53"/>
      <c r="T737" s="53"/>
      <c r="U737" s="53"/>
      <c r="V737" s="53"/>
      <c r="W737" s="53"/>
      <c r="X737" s="53"/>
      <c r="Y737" s="53"/>
      <c r="Z737" s="53"/>
      <c r="AA737" s="53"/>
      <c r="AB737" s="53"/>
      <c r="AC737" s="53"/>
      <c r="AD737" s="53"/>
      <c r="AE737" s="53"/>
      <c r="AF737" s="53"/>
      <c r="AG737" s="53"/>
      <c r="AH737" s="53"/>
      <c r="AI737" s="53"/>
      <c r="AJ737" s="53"/>
      <c r="AK737" s="53"/>
      <c r="AL737" s="53"/>
      <c r="AM737" s="53"/>
      <c r="AN737" s="53"/>
      <c r="AO737" s="53"/>
      <c r="AP737" s="53"/>
      <c r="AQ737" s="53"/>
      <c r="AR737" s="53"/>
      <c r="AS737" s="53"/>
    </row>
    <row r="738" spans="17:45">
      <c r="Q738" s="53"/>
      <c r="R738" s="53"/>
      <c r="S738" s="53"/>
      <c r="T738" s="53"/>
      <c r="U738" s="53"/>
      <c r="V738" s="53"/>
      <c r="W738" s="53"/>
      <c r="X738" s="53"/>
      <c r="Y738" s="53"/>
      <c r="Z738" s="53"/>
      <c r="AA738" s="53"/>
      <c r="AB738" s="53"/>
      <c r="AC738" s="53"/>
      <c r="AD738" s="53"/>
      <c r="AE738" s="53"/>
      <c r="AF738" s="53"/>
      <c r="AG738" s="53"/>
      <c r="AH738" s="53"/>
      <c r="AI738" s="53"/>
      <c r="AJ738" s="53"/>
      <c r="AK738" s="53"/>
      <c r="AL738" s="53"/>
      <c r="AM738" s="53"/>
      <c r="AN738" s="53"/>
      <c r="AO738" s="53"/>
      <c r="AP738" s="53"/>
      <c r="AQ738" s="53"/>
      <c r="AR738" s="53"/>
      <c r="AS738" s="53"/>
    </row>
    <row r="739" spans="17:45">
      <c r="Q739" s="53"/>
      <c r="R739" s="53"/>
      <c r="S739" s="53"/>
      <c r="T739" s="53"/>
      <c r="U739" s="53"/>
      <c r="V739" s="53"/>
      <c r="W739" s="53"/>
      <c r="X739" s="53"/>
      <c r="Y739" s="53"/>
      <c r="Z739" s="53"/>
      <c r="AA739" s="53"/>
      <c r="AB739" s="53"/>
      <c r="AC739" s="53"/>
      <c r="AD739" s="53"/>
      <c r="AE739" s="53"/>
      <c r="AF739" s="53"/>
      <c r="AG739" s="53"/>
      <c r="AH739" s="53"/>
      <c r="AI739" s="53"/>
      <c r="AJ739" s="53"/>
      <c r="AK739" s="53"/>
      <c r="AL739" s="53"/>
      <c r="AM739" s="53"/>
      <c r="AN739" s="53"/>
      <c r="AO739" s="53"/>
      <c r="AP739" s="53"/>
      <c r="AQ739" s="53"/>
      <c r="AR739" s="53"/>
      <c r="AS739" s="53"/>
    </row>
    <row r="740" spans="17:45">
      <c r="Q740" s="53"/>
      <c r="R740" s="53"/>
      <c r="S740" s="53"/>
      <c r="T740" s="53"/>
      <c r="U740" s="53"/>
      <c r="V740" s="53"/>
      <c r="W740" s="53"/>
      <c r="X740" s="53"/>
      <c r="Y740" s="53"/>
      <c r="Z740" s="53"/>
      <c r="AA740" s="53"/>
      <c r="AB740" s="53"/>
      <c r="AC740" s="53"/>
      <c r="AD740" s="53"/>
      <c r="AE740" s="53"/>
      <c r="AF740" s="53"/>
      <c r="AG740" s="53"/>
      <c r="AH740" s="53"/>
      <c r="AI740" s="53"/>
      <c r="AJ740" s="53"/>
      <c r="AK740" s="53"/>
      <c r="AL740" s="53"/>
      <c r="AM740" s="53"/>
      <c r="AN740" s="53"/>
      <c r="AO740" s="53"/>
      <c r="AP740" s="53"/>
      <c r="AQ740" s="53"/>
      <c r="AR740" s="53"/>
      <c r="AS740" s="53"/>
    </row>
    <row r="741" spans="17:45">
      <c r="Q741" s="53"/>
      <c r="R741" s="53"/>
      <c r="S741" s="53"/>
      <c r="T741" s="53"/>
      <c r="U741" s="53"/>
      <c r="V741" s="53"/>
      <c r="W741" s="53"/>
      <c r="X741" s="53"/>
      <c r="Y741" s="53"/>
      <c r="Z741" s="53"/>
      <c r="AA741" s="53"/>
      <c r="AB741" s="53"/>
      <c r="AC741" s="53"/>
      <c r="AD741" s="53"/>
      <c r="AE741" s="53"/>
      <c r="AF741" s="53"/>
      <c r="AG741" s="53"/>
      <c r="AH741" s="53"/>
      <c r="AI741" s="53"/>
      <c r="AJ741" s="53"/>
      <c r="AK741" s="53"/>
      <c r="AL741" s="53"/>
      <c r="AM741" s="53"/>
      <c r="AN741" s="53"/>
      <c r="AO741" s="53"/>
      <c r="AP741" s="53"/>
      <c r="AQ741" s="53"/>
      <c r="AR741" s="53"/>
      <c r="AS741" s="53"/>
    </row>
    <row r="742" spans="17:45">
      <c r="Q742" s="53"/>
      <c r="R742" s="53"/>
      <c r="S742" s="53"/>
      <c r="T742" s="53"/>
      <c r="U742" s="53"/>
      <c r="V742" s="53"/>
      <c r="W742" s="53"/>
      <c r="X742" s="53"/>
      <c r="Y742" s="53"/>
      <c r="Z742" s="53"/>
      <c r="AA742" s="53"/>
      <c r="AB742" s="53"/>
      <c r="AC742" s="53"/>
      <c r="AD742" s="53"/>
      <c r="AE742" s="53"/>
      <c r="AF742" s="53"/>
      <c r="AG742" s="53"/>
      <c r="AH742" s="53"/>
      <c r="AI742" s="53"/>
      <c r="AJ742" s="53"/>
      <c r="AK742" s="53"/>
      <c r="AL742" s="53"/>
      <c r="AM742" s="53"/>
      <c r="AN742" s="53"/>
      <c r="AO742" s="53"/>
      <c r="AP742" s="53"/>
      <c r="AQ742" s="53"/>
      <c r="AR742" s="53"/>
      <c r="AS742" s="53"/>
    </row>
    <row r="743" spans="17:45">
      <c r="Q743" s="53"/>
      <c r="R743" s="53"/>
      <c r="S743" s="53"/>
      <c r="T743" s="53"/>
      <c r="U743" s="53"/>
      <c r="V743" s="53"/>
      <c r="W743" s="53"/>
      <c r="X743" s="53"/>
      <c r="Y743" s="53"/>
      <c r="Z743" s="53"/>
      <c r="AA743" s="53"/>
      <c r="AB743" s="53"/>
      <c r="AC743" s="53"/>
      <c r="AD743" s="53"/>
      <c r="AE743" s="53"/>
      <c r="AF743" s="53"/>
      <c r="AG743" s="53"/>
      <c r="AH743" s="53"/>
      <c r="AI743" s="53"/>
      <c r="AJ743" s="53"/>
      <c r="AK743" s="53"/>
      <c r="AL743" s="53"/>
      <c r="AM743" s="53"/>
      <c r="AN743" s="53"/>
      <c r="AO743" s="53"/>
      <c r="AP743" s="53"/>
      <c r="AQ743" s="53"/>
      <c r="AR743" s="53"/>
      <c r="AS743" s="53"/>
    </row>
    <row r="744" spans="17:45">
      <c r="Q744" s="53"/>
      <c r="R744" s="53"/>
      <c r="S744" s="53"/>
      <c r="T744" s="53"/>
      <c r="U744" s="53"/>
      <c r="V744" s="53"/>
      <c r="W744" s="53"/>
      <c r="X744" s="53"/>
      <c r="Y744" s="53"/>
      <c r="Z744" s="53"/>
      <c r="AA744" s="53"/>
      <c r="AB744" s="53"/>
      <c r="AC744" s="53"/>
      <c r="AD744" s="53"/>
      <c r="AE744" s="53"/>
      <c r="AF744" s="53"/>
      <c r="AG744" s="53"/>
      <c r="AH744" s="53"/>
      <c r="AI744" s="53"/>
      <c r="AJ744" s="53"/>
      <c r="AK744" s="53"/>
      <c r="AL744" s="53"/>
      <c r="AM744" s="53"/>
      <c r="AN744" s="53"/>
      <c r="AO744" s="53"/>
      <c r="AP744" s="53"/>
      <c r="AQ744" s="53"/>
      <c r="AR744" s="53"/>
      <c r="AS744" s="53"/>
    </row>
    <row r="745" spans="17:45">
      <c r="Q745" s="53"/>
      <c r="R745" s="53"/>
      <c r="S745" s="53"/>
      <c r="T745" s="53"/>
      <c r="U745" s="53"/>
      <c r="V745" s="53"/>
      <c r="W745" s="53"/>
      <c r="X745" s="53"/>
      <c r="Y745" s="53"/>
      <c r="Z745" s="53"/>
      <c r="AA745" s="53"/>
      <c r="AB745" s="53"/>
      <c r="AC745" s="53"/>
      <c r="AD745" s="53"/>
      <c r="AE745" s="53"/>
      <c r="AF745" s="53"/>
      <c r="AG745" s="53"/>
      <c r="AH745" s="53"/>
      <c r="AI745" s="53"/>
      <c r="AJ745" s="53"/>
      <c r="AK745" s="53"/>
      <c r="AL745" s="53"/>
      <c r="AM745" s="53"/>
      <c r="AN745" s="53"/>
      <c r="AO745" s="53"/>
      <c r="AP745" s="53"/>
      <c r="AQ745" s="53"/>
      <c r="AR745" s="53"/>
      <c r="AS745" s="53"/>
    </row>
    <row r="746" spans="17:45">
      <c r="Q746" s="53"/>
      <c r="R746" s="53"/>
      <c r="S746" s="53"/>
      <c r="T746" s="53"/>
      <c r="U746" s="53"/>
      <c r="V746" s="53"/>
      <c r="W746" s="53"/>
      <c r="X746" s="53"/>
      <c r="Y746" s="53"/>
      <c r="Z746" s="53"/>
      <c r="AA746" s="53"/>
      <c r="AB746" s="53"/>
      <c r="AC746" s="53"/>
      <c r="AD746" s="53"/>
      <c r="AE746" s="53"/>
      <c r="AF746" s="53"/>
      <c r="AG746" s="53"/>
      <c r="AH746" s="53"/>
      <c r="AI746" s="53"/>
      <c r="AJ746" s="53"/>
      <c r="AK746" s="53"/>
      <c r="AL746" s="53"/>
      <c r="AM746" s="53"/>
      <c r="AN746" s="53"/>
      <c r="AO746" s="53"/>
      <c r="AP746" s="53"/>
      <c r="AQ746" s="53"/>
      <c r="AR746" s="53"/>
      <c r="AS746" s="53"/>
    </row>
    <row r="747" spans="17:45">
      <c r="Q747" s="53"/>
      <c r="R747" s="53"/>
      <c r="S747" s="53"/>
      <c r="T747" s="53"/>
      <c r="U747" s="53"/>
      <c r="V747" s="53"/>
      <c r="W747" s="53"/>
      <c r="X747" s="53"/>
      <c r="Y747" s="53"/>
      <c r="Z747" s="53"/>
      <c r="AA747" s="53"/>
      <c r="AB747" s="53"/>
      <c r="AC747" s="53"/>
      <c r="AD747" s="53"/>
      <c r="AE747" s="53"/>
      <c r="AF747" s="53"/>
      <c r="AG747" s="53"/>
      <c r="AH747" s="53"/>
      <c r="AI747" s="53"/>
      <c r="AJ747" s="53"/>
      <c r="AK747" s="53"/>
      <c r="AL747" s="53"/>
      <c r="AM747" s="53"/>
      <c r="AN747" s="53"/>
      <c r="AO747" s="53"/>
      <c r="AP747" s="53"/>
      <c r="AQ747" s="53"/>
      <c r="AR747" s="53"/>
      <c r="AS747" s="53"/>
    </row>
    <row r="748" spans="17:45">
      <c r="Q748" s="53"/>
      <c r="R748" s="53"/>
      <c r="S748" s="53"/>
      <c r="T748" s="53"/>
      <c r="U748" s="53"/>
      <c r="V748" s="53"/>
      <c r="W748" s="53"/>
      <c r="X748" s="53"/>
      <c r="Y748" s="53"/>
      <c r="Z748" s="53"/>
      <c r="AA748" s="53"/>
      <c r="AB748" s="53"/>
      <c r="AC748" s="53"/>
      <c r="AD748" s="53"/>
      <c r="AE748" s="53"/>
      <c r="AF748" s="53"/>
      <c r="AG748" s="53"/>
      <c r="AH748" s="53"/>
      <c r="AI748" s="53"/>
      <c r="AJ748" s="53"/>
      <c r="AK748" s="53"/>
      <c r="AL748" s="53"/>
      <c r="AM748" s="53"/>
      <c r="AN748" s="53"/>
      <c r="AO748" s="53"/>
      <c r="AP748" s="53"/>
      <c r="AQ748" s="53"/>
      <c r="AR748" s="53"/>
      <c r="AS748" s="53"/>
    </row>
    <row r="749" spans="17:45">
      <c r="Q749" s="53"/>
      <c r="R749" s="53"/>
      <c r="S749" s="53"/>
      <c r="T749" s="53"/>
      <c r="U749" s="53"/>
      <c r="V749" s="53"/>
      <c r="W749" s="53"/>
      <c r="X749" s="53"/>
      <c r="Y749" s="53"/>
      <c r="Z749" s="53"/>
      <c r="AA749" s="53"/>
      <c r="AB749" s="53"/>
      <c r="AC749" s="53"/>
      <c r="AD749" s="53"/>
      <c r="AE749" s="53"/>
      <c r="AF749" s="53"/>
      <c r="AG749" s="53"/>
      <c r="AH749" s="53"/>
      <c r="AI749" s="53"/>
      <c r="AJ749" s="53"/>
      <c r="AK749" s="53"/>
      <c r="AL749" s="53"/>
      <c r="AM749" s="53"/>
      <c r="AN749" s="53"/>
      <c r="AO749" s="53"/>
      <c r="AP749" s="53"/>
      <c r="AQ749" s="53"/>
      <c r="AR749" s="53"/>
      <c r="AS749" s="53"/>
    </row>
    <row r="750" spans="17:45">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53"/>
      <c r="AN750" s="53"/>
      <c r="AO750" s="53"/>
      <c r="AP750" s="53"/>
      <c r="AQ750" s="53"/>
      <c r="AR750" s="53"/>
      <c r="AS750" s="53"/>
    </row>
    <row r="751" spans="17:45">
      <c r="Q751" s="53"/>
      <c r="R751" s="53"/>
      <c r="S751" s="53"/>
      <c r="T751" s="53"/>
      <c r="U751" s="53"/>
      <c r="V751" s="53"/>
      <c r="W751" s="53"/>
      <c r="X751" s="53"/>
      <c r="Y751" s="53"/>
      <c r="Z751" s="53"/>
      <c r="AA751" s="53"/>
      <c r="AB751" s="53"/>
      <c r="AC751" s="53"/>
      <c r="AD751" s="53"/>
      <c r="AE751" s="53"/>
      <c r="AF751" s="53"/>
      <c r="AG751" s="53"/>
      <c r="AH751" s="53"/>
      <c r="AI751" s="53"/>
      <c r="AJ751" s="53"/>
      <c r="AK751" s="53"/>
      <c r="AL751" s="53"/>
      <c r="AM751" s="53"/>
      <c r="AN751" s="53"/>
      <c r="AO751" s="53"/>
      <c r="AP751" s="53"/>
      <c r="AQ751" s="53"/>
      <c r="AR751" s="53"/>
      <c r="AS751" s="53"/>
    </row>
    <row r="752" spans="17:45">
      <c r="Q752" s="53"/>
      <c r="R752" s="53"/>
      <c r="S752" s="53"/>
      <c r="T752" s="53"/>
      <c r="U752" s="53"/>
      <c r="V752" s="53"/>
      <c r="W752" s="53"/>
      <c r="X752" s="53"/>
      <c r="Y752" s="53"/>
      <c r="Z752" s="53"/>
      <c r="AA752" s="53"/>
      <c r="AB752" s="53"/>
      <c r="AC752" s="53"/>
      <c r="AD752" s="53"/>
      <c r="AE752" s="53"/>
      <c r="AF752" s="53"/>
      <c r="AG752" s="53"/>
      <c r="AH752" s="53"/>
      <c r="AI752" s="53"/>
      <c r="AJ752" s="53"/>
      <c r="AK752" s="53"/>
      <c r="AL752" s="53"/>
      <c r="AM752" s="53"/>
      <c r="AN752" s="53"/>
      <c r="AO752" s="53"/>
      <c r="AP752" s="53"/>
      <c r="AQ752" s="53"/>
      <c r="AR752" s="53"/>
      <c r="AS752" s="53"/>
    </row>
    <row r="753" spans="17:45">
      <c r="Q753" s="53"/>
      <c r="R753" s="53"/>
      <c r="S753" s="53"/>
      <c r="T753" s="53"/>
      <c r="U753" s="53"/>
      <c r="V753" s="53"/>
      <c r="W753" s="53"/>
      <c r="X753" s="53"/>
      <c r="Y753" s="53"/>
      <c r="Z753" s="53"/>
      <c r="AA753" s="53"/>
      <c r="AB753" s="53"/>
      <c r="AC753" s="53"/>
      <c r="AD753" s="53"/>
      <c r="AE753" s="53"/>
      <c r="AF753" s="53"/>
      <c r="AG753" s="53"/>
      <c r="AH753" s="53"/>
      <c r="AI753" s="53"/>
      <c r="AJ753" s="53"/>
      <c r="AK753" s="53"/>
      <c r="AL753" s="53"/>
      <c r="AM753" s="53"/>
      <c r="AN753" s="53"/>
      <c r="AO753" s="53"/>
      <c r="AP753" s="53"/>
      <c r="AQ753" s="53"/>
      <c r="AR753" s="53"/>
      <c r="AS753" s="53"/>
    </row>
    <row r="754" spans="17:45">
      <c r="Q754" s="53"/>
      <c r="R754" s="53"/>
      <c r="S754" s="53"/>
      <c r="T754" s="53"/>
      <c r="U754" s="53"/>
      <c r="V754" s="53"/>
      <c r="W754" s="53"/>
      <c r="X754" s="53"/>
      <c r="Y754" s="53"/>
      <c r="Z754" s="53"/>
      <c r="AA754" s="53"/>
      <c r="AB754" s="53"/>
      <c r="AC754" s="53"/>
      <c r="AD754" s="53"/>
      <c r="AE754" s="53"/>
      <c r="AF754" s="53"/>
      <c r="AG754" s="53"/>
      <c r="AH754" s="53"/>
      <c r="AI754" s="53"/>
      <c r="AJ754" s="53"/>
      <c r="AK754" s="53"/>
      <c r="AL754" s="53"/>
      <c r="AM754" s="53"/>
      <c r="AN754" s="53"/>
      <c r="AO754" s="53"/>
      <c r="AP754" s="53"/>
      <c r="AQ754" s="53"/>
      <c r="AR754" s="53"/>
      <c r="AS754" s="53"/>
    </row>
    <row r="755" spans="17:45">
      <c r="Q755" s="53"/>
      <c r="R755" s="53"/>
      <c r="S755" s="53"/>
      <c r="T755" s="53"/>
      <c r="U755" s="53"/>
      <c r="V755" s="53"/>
      <c r="W755" s="53"/>
      <c r="X755" s="53"/>
      <c r="Y755" s="53"/>
      <c r="Z755" s="53"/>
      <c r="AA755" s="53"/>
      <c r="AB755" s="53"/>
      <c r="AC755" s="53"/>
      <c r="AD755" s="53"/>
      <c r="AE755" s="53"/>
      <c r="AF755" s="53"/>
      <c r="AG755" s="53"/>
      <c r="AH755" s="53"/>
      <c r="AI755" s="53"/>
      <c r="AJ755" s="53"/>
      <c r="AK755" s="53"/>
      <c r="AL755" s="53"/>
      <c r="AM755" s="53"/>
      <c r="AN755" s="53"/>
      <c r="AO755" s="53"/>
      <c r="AP755" s="53"/>
      <c r="AQ755" s="53"/>
      <c r="AR755" s="53"/>
      <c r="AS755" s="53"/>
    </row>
    <row r="756" spans="17:45">
      <c r="Q756" s="53"/>
      <c r="R756" s="53"/>
      <c r="S756" s="53"/>
      <c r="T756" s="53"/>
      <c r="U756" s="53"/>
      <c r="V756" s="53"/>
      <c r="W756" s="53"/>
      <c r="X756" s="53"/>
      <c r="Y756" s="53"/>
      <c r="Z756" s="53"/>
      <c r="AA756" s="53"/>
      <c r="AB756" s="53"/>
      <c r="AC756" s="53"/>
      <c r="AD756" s="53"/>
      <c r="AE756" s="53"/>
      <c r="AF756" s="53"/>
      <c r="AG756" s="53"/>
      <c r="AH756" s="53"/>
      <c r="AI756" s="53"/>
      <c r="AJ756" s="53"/>
      <c r="AK756" s="53"/>
      <c r="AL756" s="53"/>
      <c r="AM756" s="53"/>
      <c r="AN756" s="53"/>
      <c r="AO756" s="53"/>
      <c r="AP756" s="53"/>
      <c r="AQ756" s="53"/>
      <c r="AR756" s="53"/>
      <c r="AS756" s="53"/>
    </row>
    <row r="757" spans="17:45">
      <c r="Q757" s="53"/>
      <c r="R757" s="53"/>
      <c r="S757" s="53"/>
      <c r="T757" s="53"/>
      <c r="U757" s="53"/>
      <c r="V757" s="53"/>
      <c r="W757" s="53"/>
      <c r="X757" s="53"/>
      <c r="Y757" s="53"/>
      <c r="Z757" s="53"/>
      <c r="AA757" s="53"/>
      <c r="AB757" s="53"/>
      <c r="AC757" s="53"/>
      <c r="AD757" s="53"/>
      <c r="AE757" s="53"/>
      <c r="AF757" s="53"/>
      <c r="AG757" s="53"/>
      <c r="AH757" s="53"/>
      <c r="AI757" s="53"/>
      <c r="AJ757" s="53"/>
      <c r="AK757" s="53"/>
      <c r="AL757" s="53"/>
      <c r="AM757" s="53"/>
      <c r="AN757" s="53"/>
      <c r="AO757" s="53"/>
      <c r="AP757" s="53"/>
      <c r="AQ757" s="53"/>
      <c r="AR757" s="53"/>
      <c r="AS757" s="53"/>
    </row>
    <row r="758" spans="17:45">
      <c r="Q758" s="53"/>
      <c r="R758" s="53"/>
      <c r="S758" s="53"/>
      <c r="T758" s="53"/>
      <c r="U758" s="53"/>
      <c r="V758" s="53"/>
      <c r="W758" s="53"/>
      <c r="X758" s="53"/>
      <c r="Y758" s="53"/>
      <c r="Z758" s="53"/>
      <c r="AA758" s="53"/>
      <c r="AB758" s="53"/>
      <c r="AC758" s="53"/>
      <c r="AD758" s="53"/>
      <c r="AE758" s="53"/>
      <c r="AF758" s="53"/>
      <c r="AG758" s="53"/>
      <c r="AH758" s="53"/>
      <c r="AI758" s="53"/>
      <c r="AJ758" s="53"/>
      <c r="AK758" s="53"/>
      <c r="AL758" s="53"/>
      <c r="AM758" s="53"/>
      <c r="AN758" s="53"/>
      <c r="AO758" s="53"/>
      <c r="AP758" s="53"/>
      <c r="AQ758" s="53"/>
      <c r="AR758" s="53"/>
      <c r="AS758" s="53"/>
    </row>
    <row r="759" spans="17:45">
      <c r="Q759" s="53"/>
      <c r="R759" s="53"/>
      <c r="S759" s="53"/>
      <c r="T759" s="53"/>
      <c r="U759" s="53"/>
      <c r="V759" s="53"/>
      <c r="W759" s="53"/>
      <c r="X759" s="53"/>
      <c r="Y759" s="53"/>
      <c r="Z759" s="53"/>
      <c r="AA759" s="53"/>
      <c r="AB759" s="53"/>
      <c r="AC759" s="53"/>
      <c r="AD759" s="53"/>
      <c r="AE759" s="53"/>
      <c r="AF759" s="53"/>
      <c r="AG759" s="53"/>
      <c r="AH759" s="53"/>
      <c r="AI759" s="53"/>
      <c r="AJ759" s="53"/>
      <c r="AK759" s="53"/>
      <c r="AL759" s="53"/>
      <c r="AM759" s="53"/>
      <c r="AN759" s="53"/>
      <c r="AO759" s="53"/>
      <c r="AP759" s="53"/>
      <c r="AQ759" s="53"/>
      <c r="AR759" s="53"/>
      <c r="AS759" s="53"/>
    </row>
    <row r="760" spans="17:45">
      <c r="Q760" s="53"/>
      <c r="R760" s="53"/>
      <c r="S760" s="53"/>
      <c r="T760" s="53"/>
      <c r="U760" s="53"/>
      <c r="V760" s="53"/>
      <c r="W760" s="53"/>
      <c r="X760" s="53"/>
      <c r="Y760" s="53"/>
      <c r="Z760" s="53"/>
      <c r="AA760" s="53"/>
      <c r="AB760" s="53"/>
      <c r="AC760" s="53"/>
      <c r="AD760" s="53"/>
      <c r="AE760" s="53"/>
      <c r="AF760" s="53"/>
      <c r="AG760" s="53"/>
      <c r="AH760" s="53"/>
      <c r="AI760" s="53"/>
      <c r="AJ760" s="53"/>
      <c r="AK760" s="53"/>
      <c r="AL760" s="53"/>
      <c r="AM760" s="53"/>
      <c r="AN760" s="53"/>
      <c r="AO760" s="53"/>
      <c r="AP760" s="53"/>
      <c r="AQ760" s="53"/>
      <c r="AR760" s="53"/>
      <c r="AS760" s="53"/>
    </row>
    <row r="761" spans="17:45">
      <c r="Q761" s="53"/>
      <c r="R761" s="53"/>
      <c r="S761" s="53"/>
      <c r="T761" s="53"/>
      <c r="U761" s="53"/>
      <c r="V761" s="53"/>
      <c r="W761" s="53"/>
      <c r="X761" s="53"/>
      <c r="Y761" s="53"/>
      <c r="Z761" s="53"/>
      <c r="AA761" s="53"/>
      <c r="AB761" s="53"/>
      <c r="AC761" s="53"/>
      <c r="AD761" s="53"/>
      <c r="AE761" s="53"/>
      <c r="AF761" s="53"/>
      <c r="AG761" s="53"/>
      <c r="AH761" s="53"/>
      <c r="AI761" s="53"/>
      <c r="AJ761" s="53"/>
      <c r="AK761" s="53"/>
      <c r="AL761" s="53"/>
      <c r="AM761" s="53"/>
      <c r="AN761" s="53"/>
      <c r="AO761" s="53"/>
      <c r="AP761" s="53"/>
      <c r="AQ761" s="53"/>
      <c r="AR761" s="53"/>
      <c r="AS761" s="53"/>
    </row>
    <row r="762" spans="17:45">
      <c r="Q762" s="53"/>
      <c r="R762" s="53"/>
      <c r="S762" s="53"/>
      <c r="T762" s="53"/>
      <c r="U762" s="53"/>
      <c r="V762" s="53"/>
      <c r="W762" s="53"/>
      <c r="X762" s="53"/>
      <c r="Y762" s="53"/>
      <c r="Z762" s="53"/>
      <c r="AA762" s="53"/>
      <c r="AB762" s="53"/>
      <c r="AC762" s="53"/>
      <c r="AD762" s="53"/>
      <c r="AE762" s="53"/>
      <c r="AF762" s="53"/>
      <c r="AG762" s="53"/>
      <c r="AH762" s="53"/>
      <c r="AI762" s="53"/>
      <c r="AJ762" s="53"/>
      <c r="AK762" s="53"/>
      <c r="AL762" s="53"/>
      <c r="AM762" s="53"/>
      <c r="AN762" s="53"/>
      <c r="AO762" s="53"/>
      <c r="AP762" s="53"/>
      <c r="AQ762" s="53"/>
      <c r="AR762" s="53"/>
      <c r="AS762" s="53"/>
    </row>
    <row r="763" spans="17:45">
      <c r="Q763" s="53"/>
      <c r="R763" s="53"/>
      <c r="S763" s="53"/>
      <c r="T763" s="53"/>
      <c r="U763" s="53"/>
      <c r="V763" s="53"/>
      <c r="W763" s="53"/>
      <c r="X763" s="53"/>
      <c r="Y763" s="53"/>
      <c r="Z763" s="53"/>
      <c r="AA763" s="53"/>
      <c r="AB763" s="53"/>
      <c r="AC763" s="53"/>
      <c r="AD763" s="53"/>
      <c r="AE763" s="53"/>
      <c r="AF763" s="53"/>
      <c r="AG763" s="53"/>
      <c r="AH763" s="53"/>
      <c r="AI763" s="53"/>
      <c r="AJ763" s="53"/>
      <c r="AK763" s="53"/>
      <c r="AL763" s="53"/>
      <c r="AM763" s="53"/>
      <c r="AN763" s="53"/>
      <c r="AO763" s="53"/>
      <c r="AP763" s="53"/>
      <c r="AQ763" s="53"/>
      <c r="AR763" s="53"/>
      <c r="AS763" s="53"/>
    </row>
    <row r="764" spans="17:45">
      <c r="Q764" s="53"/>
      <c r="R764" s="53"/>
      <c r="S764" s="53"/>
      <c r="T764" s="53"/>
      <c r="U764" s="53"/>
      <c r="V764" s="53"/>
      <c r="W764" s="53"/>
      <c r="X764" s="53"/>
      <c r="Y764" s="53"/>
      <c r="Z764" s="53"/>
      <c r="AA764" s="53"/>
      <c r="AB764" s="53"/>
      <c r="AC764" s="53"/>
      <c r="AD764" s="53"/>
      <c r="AE764" s="53"/>
      <c r="AF764" s="53"/>
      <c r="AG764" s="53"/>
      <c r="AH764" s="53"/>
      <c r="AI764" s="53"/>
      <c r="AJ764" s="53"/>
      <c r="AK764" s="53"/>
      <c r="AL764" s="53"/>
      <c r="AM764" s="53"/>
      <c r="AN764" s="53"/>
      <c r="AO764" s="53"/>
      <c r="AP764" s="53"/>
      <c r="AQ764" s="53"/>
      <c r="AR764" s="53"/>
      <c r="AS764" s="53"/>
    </row>
    <row r="765" spans="17:45">
      <c r="Q765" s="53"/>
      <c r="R765" s="53"/>
      <c r="S765" s="53"/>
      <c r="T765" s="53"/>
      <c r="U765" s="53"/>
      <c r="V765" s="53"/>
      <c r="W765" s="53"/>
      <c r="X765" s="53"/>
      <c r="Y765" s="53"/>
      <c r="Z765" s="53"/>
      <c r="AA765" s="53"/>
      <c r="AB765" s="53"/>
      <c r="AC765" s="53"/>
      <c r="AD765" s="53"/>
      <c r="AE765" s="53"/>
      <c r="AF765" s="53"/>
      <c r="AG765" s="53"/>
      <c r="AH765" s="53"/>
      <c r="AI765" s="53"/>
      <c r="AJ765" s="53"/>
      <c r="AK765" s="53"/>
      <c r="AL765" s="53"/>
      <c r="AM765" s="53"/>
      <c r="AN765" s="53"/>
      <c r="AO765" s="53"/>
      <c r="AP765" s="53"/>
      <c r="AQ765" s="53"/>
      <c r="AR765" s="53"/>
      <c r="AS765" s="53"/>
    </row>
    <row r="766" spans="17:45">
      <c r="Q766" s="53"/>
      <c r="R766" s="53"/>
      <c r="S766" s="53"/>
      <c r="T766" s="53"/>
      <c r="U766" s="53"/>
      <c r="V766" s="53"/>
      <c r="W766" s="53"/>
      <c r="X766" s="53"/>
      <c r="Y766" s="53"/>
      <c r="Z766" s="53"/>
      <c r="AA766" s="53"/>
      <c r="AB766" s="53"/>
      <c r="AC766" s="53"/>
      <c r="AD766" s="53"/>
      <c r="AE766" s="53"/>
      <c r="AF766" s="53"/>
      <c r="AG766" s="53"/>
      <c r="AH766" s="53"/>
      <c r="AI766" s="53"/>
      <c r="AJ766" s="53"/>
      <c r="AK766" s="53"/>
      <c r="AL766" s="53"/>
      <c r="AM766" s="53"/>
      <c r="AN766" s="53"/>
      <c r="AO766" s="53"/>
      <c r="AP766" s="53"/>
      <c r="AQ766" s="53"/>
      <c r="AR766" s="53"/>
      <c r="AS766" s="53"/>
    </row>
    <row r="767" spans="17:45">
      <c r="Q767" s="53"/>
      <c r="R767" s="53"/>
      <c r="S767" s="53"/>
      <c r="T767" s="53"/>
      <c r="U767" s="53"/>
      <c r="V767" s="53"/>
      <c r="W767" s="53"/>
      <c r="X767" s="53"/>
      <c r="Y767" s="53"/>
      <c r="Z767" s="53"/>
      <c r="AA767" s="53"/>
      <c r="AB767" s="53"/>
      <c r="AC767" s="53"/>
      <c r="AD767" s="53"/>
      <c r="AE767" s="53"/>
      <c r="AF767" s="53"/>
      <c r="AG767" s="53"/>
      <c r="AH767" s="53"/>
      <c r="AI767" s="53"/>
      <c r="AJ767" s="53"/>
      <c r="AK767" s="53"/>
      <c r="AL767" s="53"/>
      <c r="AM767" s="53"/>
      <c r="AN767" s="53"/>
      <c r="AO767" s="53"/>
      <c r="AP767" s="53"/>
      <c r="AQ767" s="53"/>
      <c r="AR767" s="53"/>
      <c r="AS767" s="53"/>
    </row>
    <row r="768" spans="17:45">
      <c r="Q768" s="53"/>
      <c r="R768" s="53"/>
      <c r="S768" s="53"/>
      <c r="T768" s="53"/>
      <c r="U768" s="53"/>
      <c r="V768" s="53"/>
      <c r="W768" s="53"/>
      <c r="X768" s="53"/>
      <c r="Y768" s="53"/>
      <c r="Z768" s="53"/>
      <c r="AA768" s="53"/>
      <c r="AB768" s="53"/>
      <c r="AC768" s="53"/>
      <c r="AD768" s="53"/>
      <c r="AE768" s="53"/>
      <c r="AF768" s="53"/>
      <c r="AG768" s="53"/>
      <c r="AH768" s="53"/>
      <c r="AI768" s="53"/>
      <c r="AJ768" s="53"/>
      <c r="AK768" s="53"/>
      <c r="AL768" s="53"/>
      <c r="AM768" s="53"/>
      <c r="AN768" s="53"/>
      <c r="AO768" s="53"/>
      <c r="AP768" s="53"/>
      <c r="AQ768" s="53"/>
      <c r="AR768" s="53"/>
      <c r="AS768" s="53"/>
    </row>
    <row r="769" spans="17:45">
      <c r="Q769" s="53"/>
      <c r="R769" s="53"/>
      <c r="S769" s="53"/>
      <c r="T769" s="53"/>
      <c r="U769" s="53"/>
      <c r="V769" s="53"/>
      <c r="W769" s="53"/>
      <c r="X769" s="53"/>
      <c r="Y769" s="53"/>
      <c r="Z769" s="53"/>
      <c r="AA769" s="53"/>
      <c r="AB769" s="53"/>
      <c r="AC769" s="53"/>
      <c r="AD769" s="53"/>
      <c r="AE769" s="53"/>
      <c r="AF769" s="53"/>
      <c r="AG769" s="53"/>
      <c r="AH769" s="53"/>
      <c r="AI769" s="53"/>
      <c r="AJ769" s="53"/>
      <c r="AK769" s="53"/>
      <c r="AL769" s="53"/>
      <c r="AM769" s="53"/>
      <c r="AN769" s="53"/>
      <c r="AO769" s="53"/>
      <c r="AP769" s="53"/>
      <c r="AQ769" s="53"/>
      <c r="AR769" s="53"/>
      <c r="AS769" s="53"/>
    </row>
    <row r="770" spans="17:45">
      <c r="Q770" s="53"/>
      <c r="R770" s="53"/>
      <c r="S770" s="53"/>
      <c r="T770" s="53"/>
      <c r="U770" s="53"/>
      <c r="V770" s="53"/>
      <c r="W770" s="53"/>
      <c r="X770" s="53"/>
      <c r="Y770" s="53"/>
      <c r="Z770" s="53"/>
      <c r="AA770" s="53"/>
      <c r="AB770" s="53"/>
      <c r="AC770" s="53"/>
      <c r="AD770" s="53"/>
      <c r="AE770" s="53"/>
      <c r="AF770" s="53"/>
      <c r="AG770" s="53"/>
      <c r="AH770" s="53"/>
      <c r="AI770" s="53"/>
      <c r="AJ770" s="53"/>
      <c r="AK770" s="53"/>
      <c r="AL770" s="53"/>
      <c r="AM770" s="53"/>
      <c r="AN770" s="53"/>
      <c r="AO770" s="53"/>
      <c r="AP770" s="53"/>
      <c r="AQ770" s="53"/>
      <c r="AR770" s="53"/>
      <c r="AS770" s="53"/>
    </row>
    <row r="771" spans="17:45">
      <c r="Q771" s="53"/>
      <c r="R771" s="53"/>
      <c r="S771" s="53"/>
      <c r="T771" s="53"/>
      <c r="U771" s="53"/>
      <c r="V771" s="53"/>
      <c r="W771" s="53"/>
      <c r="X771" s="53"/>
      <c r="Y771" s="53"/>
      <c r="Z771" s="53"/>
      <c r="AA771" s="53"/>
      <c r="AB771" s="53"/>
      <c r="AC771" s="53"/>
      <c r="AD771" s="53"/>
      <c r="AE771" s="53"/>
      <c r="AF771" s="53"/>
      <c r="AG771" s="53"/>
      <c r="AH771" s="53"/>
      <c r="AI771" s="53"/>
      <c r="AJ771" s="53"/>
      <c r="AK771" s="53"/>
      <c r="AL771" s="53"/>
      <c r="AM771" s="53"/>
      <c r="AN771" s="53"/>
      <c r="AO771" s="53"/>
      <c r="AP771" s="53"/>
      <c r="AQ771" s="53"/>
      <c r="AR771" s="53"/>
      <c r="AS771" s="53"/>
    </row>
    <row r="772" spans="17:45">
      <c r="Q772" s="53"/>
      <c r="R772" s="53"/>
      <c r="S772" s="53"/>
      <c r="T772" s="53"/>
      <c r="U772" s="53"/>
      <c r="V772" s="53"/>
      <c r="W772" s="53"/>
      <c r="X772" s="53"/>
      <c r="Y772" s="53"/>
      <c r="Z772" s="53"/>
      <c r="AA772" s="53"/>
      <c r="AB772" s="53"/>
      <c r="AC772" s="53"/>
      <c r="AD772" s="53"/>
      <c r="AE772" s="53"/>
      <c r="AF772" s="53"/>
      <c r="AG772" s="53"/>
      <c r="AH772" s="53"/>
      <c r="AI772" s="53"/>
      <c r="AJ772" s="53"/>
      <c r="AK772" s="53"/>
      <c r="AL772" s="53"/>
      <c r="AM772" s="53"/>
      <c r="AN772" s="53"/>
      <c r="AO772" s="53"/>
      <c r="AP772" s="53"/>
      <c r="AQ772" s="53"/>
      <c r="AR772" s="53"/>
      <c r="AS772" s="53"/>
    </row>
    <row r="773" spans="17:45">
      <c r="Q773" s="53"/>
      <c r="R773" s="53"/>
      <c r="S773" s="53"/>
      <c r="T773" s="53"/>
      <c r="U773" s="53"/>
      <c r="V773" s="53"/>
      <c r="W773" s="53"/>
      <c r="X773" s="53"/>
      <c r="Y773" s="53"/>
      <c r="Z773" s="53"/>
      <c r="AA773" s="53"/>
      <c r="AB773" s="53"/>
      <c r="AC773" s="53"/>
      <c r="AD773" s="53"/>
      <c r="AE773" s="53"/>
      <c r="AF773" s="53"/>
      <c r="AG773" s="53"/>
      <c r="AH773" s="53"/>
      <c r="AI773" s="53"/>
      <c r="AJ773" s="53"/>
      <c r="AK773" s="53"/>
      <c r="AL773" s="53"/>
      <c r="AM773" s="53"/>
      <c r="AN773" s="53"/>
      <c r="AO773" s="53"/>
      <c r="AP773" s="53"/>
      <c r="AQ773" s="53"/>
      <c r="AR773" s="53"/>
      <c r="AS773" s="53"/>
    </row>
    <row r="774" spans="17:45">
      <c r="Q774" s="53"/>
      <c r="R774" s="53"/>
      <c r="S774" s="53"/>
      <c r="T774" s="53"/>
      <c r="U774" s="53"/>
      <c r="V774" s="53"/>
      <c r="W774" s="53"/>
      <c r="X774" s="53"/>
      <c r="Y774" s="53"/>
      <c r="Z774" s="53"/>
      <c r="AA774" s="53"/>
      <c r="AB774" s="53"/>
      <c r="AC774" s="53"/>
      <c r="AD774" s="53"/>
      <c r="AE774" s="53"/>
      <c r="AF774" s="53"/>
      <c r="AG774" s="53"/>
      <c r="AH774" s="53"/>
      <c r="AI774" s="53"/>
      <c r="AJ774" s="53"/>
      <c r="AK774" s="53"/>
      <c r="AL774" s="53"/>
      <c r="AM774" s="53"/>
      <c r="AN774" s="53"/>
      <c r="AO774" s="53"/>
      <c r="AP774" s="53"/>
      <c r="AQ774" s="53"/>
      <c r="AR774" s="53"/>
      <c r="AS774" s="53"/>
    </row>
    <row r="775" spans="17:45">
      <c r="Q775" s="53"/>
      <c r="R775" s="53"/>
      <c r="S775" s="53"/>
      <c r="T775" s="53"/>
      <c r="U775" s="53"/>
      <c r="V775" s="53"/>
      <c r="W775" s="53"/>
      <c r="X775" s="53"/>
      <c r="Y775" s="53"/>
      <c r="Z775" s="53"/>
      <c r="AA775" s="53"/>
      <c r="AB775" s="53"/>
      <c r="AC775" s="53"/>
      <c r="AD775" s="53"/>
      <c r="AE775" s="53"/>
      <c r="AF775" s="53"/>
      <c r="AG775" s="53"/>
      <c r="AH775" s="53"/>
      <c r="AI775" s="53"/>
      <c r="AJ775" s="53"/>
      <c r="AK775" s="53"/>
      <c r="AL775" s="53"/>
      <c r="AM775" s="53"/>
      <c r="AN775" s="53"/>
      <c r="AO775" s="53"/>
      <c r="AP775" s="53"/>
      <c r="AQ775" s="53"/>
      <c r="AR775" s="53"/>
      <c r="AS775" s="53"/>
    </row>
    <row r="776" spans="17:45">
      <c r="Q776" s="53"/>
      <c r="R776" s="53"/>
      <c r="S776" s="53"/>
      <c r="T776" s="53"/>
      <c r="U776" s="53"/>
      <c r="V776" s="53"/>
      <c r="W776" s="53"/>
      <c r="X776" s="53"/>
      <c r="Y776" s="53"/>
      <c r="Z776" s="53"/>
      <c r="AA776" s="53"/>
      <c r="AB776" s="53"/>
      <c r="AC776" s="53"/>
      <c r="AD776" s="53"/>
      <c r="AE776" s="53"/>
      <c r="AF776" s="53"/>
      <c r="AG776" s="53"/>
      <c r="AH776" s="53"/>
      <c r="AI776" s="53"/>
      <c r="AJ776" s="53"/>
      <c r="AK776" s="53"/>
      <c r="AL776" s="53"/>
      <c r="AM776" s="53"/>
      <c r="AN776" s="53"/>
      <c r="AO776" s="53"/>
      <c r="AP776" s="53"/>
      <c r="AQ776" s="53"/>
      <c r="AR776" s="53"/>
      <c r="AS776" s="53"/>
    </row>
    <row r="777" spans="17:45">
      <c r="Q777" s="53"/>
      <c r="R777" s="53"/>
      <c r="S777" s="53"/>
      <c r="T777" s="53"/>
      <c r="U777" s="53"/>
      <c r="V777" s="53"/>
      <c r="W777" s="53"/>
      <c r="X777" s="53"/>
      <c r="Y777" s="53"/>
      <c r="Z777" s="53"/>
      <c r="AA777" s="53"/>
      <c r="AB777" s="53"/>
      <c r="AC777" s="53"/>
      <c r="AD777" s="53"/>
      <c r="AE777" s="53"/>
      <c r="AF777" s="53"/>
      <c r="AG777" s="53"/>
      <c r="AH777" s="53"/>
      <c r="AI777" s="53"/>
      <c r="AJ777" s="53"/>
      <c r="AK777" s="53"/>
      <c r="AL777" s="53"/>
      <c r="AM777" s="53"/>
      <c r="AN777" s="53"/>
      <c r="AO777" s="53"/>
      <c r="AP777" s="53"/>
      <c r="AQ777" s="53"/>
      <c r="AR777" s="53"/>
      <c r="AS777" s="53"/>
    </row>
    <row r="778" spans="17:45">
      <c r="Q778" s="53"/>
      <c r="R778" s="53"/>
      <c r="S778" s="53"/>
      <c r="T778" s="53"/>
      <c r="U778" s="53"/>
      <c r="V778" s="53"/>
      <c r="W778" s="53"/>
      <c r="X778" s="53"/>
      <c r="Y778" s="53"/>
      <c r="Z778" s="53"/>
      <c r="AA778" s="53"/>
      <c r="AB778" s="53"/>
      <c r="AC778" s="53"/>
      <c r="AD778" s="53"/>
      <c r="AE778" s="53"/>
      <c r="AF778" s="53"/>
      <c r="AG778" s="53"/>
      <c r="AH778" s="53"/>
      <c r="AI778" s="53"/>
      <c r="AJ778" s="53"/>
      <c r="AK778" s="53"/>
      <c r="AL778" s="53"/>
      <c r="AM778" s="53"/>
      <c r="AN778" s="53"/>
      <c r="AO778" s="53"/>
      <c r="AP778" s="53"/>
      <c r="AQ778" s="53"/>
      <c r="AR778" s="53"/>
      <c r="AS778" s="53"/>
    </row>
    <row r="779" spans="17:45">
      <c r="Q779" s="53"/>
      <c r="R779" s="53"/>
      <c r="S779" s="53"/>
      <c r="T779" s="53"/>
      <c r="U779" s="53"/>
      <c r="V779" s="53"/>
      <c r="W779" s="53"/>
      <c r="X779" s="53"/>
      <c r="Y779" s="53"/>
      <c r="Z779" s="53"/>
      <c r="AA779" s="53"/>
      <c r="AB779" s="53"/>
      <c r="AC779" s="53"/>
      <c r="AD779" s="53"/>
      <c r="AE779" s="53"/>
      <c r="AF779" s="53"/>
      <c r="AG779" s="53"/>
      <c r="AH779" s="53"/>
      <c r="AI779" s="53"/>
      <c r="AJ779" s="53"/>
      <c r="AK779" s="53"/>
      <c r="AL779" s="53"/>
      <c r="AM779" s="53"/>
      <c r="AN779" s="53"/>
      <c r="AO779" s="53"/>
      <c r="AP779" s="53"/>
      <c r="AQ779" s="53"/>
      <c r="AR779" s="53"/>
      <c r="AS779" s="53"/>
    </row>
    <row r="780" spans="17:45">
      <c r="Q780" s="53"/>
      <c r="R780" s="53"/>
      <c r="S780" s="53"/>
      <c r="T780" s="53"/>
      <c r="U780" s="53"/>
      <c r="V780" s="53"/>
      <c r="W780" s="53"/>
      <c r="X780" s="53"/>
      <c r="Y780" s="53"/>
      <c r="Z780" s="53"/>
      <c r="AA780" s="53"/>
      <c r="AB780" s="53"/>
      <c r="AC780" s="53"/>
      <c r="AD780" s="53"/>
      <c r="AE780" s="53"/>
      <c r="AF780" s="53"/>
      <c r="AG780" s="53"/>
      <c r="AH780" s="53"/>
      <c r="AI780" s="53"/>
      <c r="AJ780" s="53"/>
      <c r="AK780" s="53"/>
      <c r="AL780" s="53"/>
      <c r="AM780" s="53"/>
      <c r="AN780" s="53"/>
      <c r="AO780" s="53"/>
      <c r="AP780" s="53"/>
      <c r="AQ780" s="53"/>
      <c r="AR780" s="53"/>
      <c r="AS780" s="53"/>
    </row>
    <row r="781" spans="17:45">
      <c r="Q781" s="53"/>
      <c r="R781" s="53"/>
      <c r="S781" s="53"/>
      <c r="T781" s="53"/>
      <c r="U781" s="53"/>
      <c r="V781" s="53"/>
      <c r="W781" s="53"/>
      <c r="X781" s="53"/>
      <c r="Y781" s="53"/>
      <c r="Z781" s="53"/>
      <c r="AA781" s="53"/>
      <c r="AB781" s="53"/>
      <c r="AC781" s="53"/>
      <c r="AD781" s="53"/>
      <c r="AE781" s="53"/>
      <c r="AF781" s="53"/>
      <c r="AG781" s="53"/>
      <c r="AH781" s="53"/>
      <c r="AI781" s="53"/>
      <c r="AJ781" s="53"/>
      <c r="AK781" s="53"/>
      <c r="AL781" s="53"/>
      <c r="AM781" s="53"/>
      <c r="AN781" s="53"/>
      <c r="AO781" s="53"/>
      <c r="AP781" s="53"/>
      <c r="AQ781" s="53"/>
      <c r="AR781" s="53"/>
      <c r="AS781" s="53"/>
    </row>
    <row r="782" spans="17:45">
      <c r="Q782" s="53"/>
      <c r="R782" s="53"/>
      <c r="S782" s="53"/>
      <c r="T782" s="53"/>
      <c r="U782" s="53"/>
      <c r="V782" s="53"/>
      <c r="W782" s="53"/>
      <c r="X782" s="53"/>
      <c r="Y782" s="53"/>
      <c r="Z782" s="53"/>
      <c r="AA782" s="53"/>
      <c r="AB782" s="53"/>
      <c r="AC782" s="53"/>
      <c r="AD782" s="53"/>
      <c r="AE782" s="53"/>
      <c r="AF782" s="53"/>
      <c r="AG782" s="53"/>
      <c r="AH782" s="53"/>
      <c r="AI782" s="53"/>
      <c r="AJ782" s="53"/>
      <c r="AK782" s="53"/>
      <c r="AL782" s="53"/>
      <c r="AM782" s="53"/>
      <c r="AN782" s="53"/>
      <c r="AO782" s="53"/>
      <c r="AP782" s="53"/>
      <c r="AQ782" s="53"/>
      <c r="AR782" s="53"/>
      <c r="AS782" s="53"/>
    </row>
    <row r="783" spans="17:45">
      <c r="Q783" s="53"/>
      <c r="R783" s="53"/>
      <c r="S783" s="53"/>
      <c r="T783" s="53"/>
      <c r="U783" s="53"/>
      <c r="V783" s="53"/>
      <c r="W783" s="53"/>
      <c r="X783" s="53"/>
      <c r="Y783" s="53"/>
      <c r="Z783" s="53"/>
      <c r="AA783" s="53"/>
      <c r="AB783" s="53"/>
      <c r="AC783" s="53"/>
      <c r="AD783" s="53"/>
      <c r="AE783" s="53"/>
      <c r="AF783" s="53"/>
      <c r="AG783" s="53"/>
      <c r="AH783" s="53"/>
      <c r="AI783" s="53"/>
      <c r="AJ783" s="53"/>
      <c r="AK783" s="53"/>
      <c r="AL783" s="53"/>
      <c r="AM783" s="53"/>
      <c r="AN783" s="53"/>
      <c r="AO783" s="53"/>
      <c r="AP783" s="53"/>
      <c r="AQ783" s="53"/>
      <c r="AR783" s="53"/>
      <c r="AS783" s="53"/>
    </row>
    <row r="784" spans="17:45">
      <c r="Q784" s="53"/>
      <c r="R784" s="53"/>
      <c r="S784" s="53"/>
      <c r="T784" s="53"/>
      <c r="U784" s="53"/>
      <c r="V784" s="53"/>
      <c r="W784" s="53"/>
      <c r="X784" s="53"/>
      <c r="Y784" s="53"/>
      <c r="Z784" s="53"/>
      <c r="AA784" s="53"/>
      <c r="AB784" s="53"/>
      <c r="AC784" s="53"/>
      <c r="AD784" s="53"/>
      <c r="AE784" s="53"/>
      <c r="AF784" s="53"/>
      <c r="AG784" s="53"/>
      <c r="AH784" s="53"/>
      <c r="AI784" s="53"/>
      <c r="AJ784" s="53"/>
      <c r="AK784" s="53"/>
      <c r="AL784" s="53"/>
      <c r="AM784" s="53"/>
      <c r="AN784" s="53"/>
      <c r="AO784" s="53"/>
      <c r="AP784" s="53"/>
      <c r="AQ784" s="53"/>
      <c r="AR784" s="53"/>
      <c r="AS784" s="53"/>
    </row>
    <row r="785" spans="17:45">
      <c r="Q785" s="53"/>
      <c r="R785" s="53"/>
      <c r="S785" s="53"/>
      <c r="T785" s="53"/>
      <c r="U785" s="53"/>
      <c r="V785" s="53"/>
      <c r="W785" s="53"/>
      <c r="X785" s="53"/>
      <c r="Y785" s="53"/>
      <c r="Z785" s="53"/>
      <c r="AA785" s="53"/>
      <c r="AB785" s="53"/>
      <c r="AC785" s="53"/>
      <c r="AD785" s="53"/>
      <c r="AE785" s="53"/>
      <c r="AF785" s="53"/>
      <c r="AG785" s="53"/>
      <c r="AH785" s="53"/>
      <c r="AI785" s="53"/>
      <c r="AJ785" s="53"/>
      <c r="AK785" s="53"/>
      <c r="AL785" s="53"/>
      <c r="AM785" s="53"/>
      <c r="AN785" s="53"/>
      <c r="AO785" s="53"/>
      <c r="AP785" s="53"/>
      <c r="AQ785" s="53"/>
      <c r="AR785" s="53"/>
      <c r="AS785" s="53"/>
    </row>
    <row r="786" spans="17:45">
      <c r="Q786" s="53"/>
      <c r="R786" s="53"/>
      <c r="S786" s="53"/>
      <c r="T786" s="53"/>
      <c r="U786" s="53"/>
      <c r="V786" s="53"/>
      <c r="W786" s="53"/>
      <c r="X786" s="53"/>
      <c r="Y786" s="53"/>
      <c r="Z786" s="53"/>
      <c r="AA786" s="53"/>
      <c r="AB786" s="53"/>
      <c r="AC786" s="53"/>
      <c r="AD786" s="53"/>
      <c r="AE786" s="53"/>
      <c r="AF786" s="53"/>
      <c r="AG786" s="53"/>
      <c r="AH786" s="53"/>
      <c r="AI786" s="53"/>
      <c r="AJ786" s="53"/>
      <c r="AK786" s="53"/>
      <c r="AL786" s="53"/>
      <c r="AM786" s="53"/>
      <c r="AN786" s="53"/>
      <c r="AO786" s="53"/>
      <c r="AP786" s="53"/>
      <c r="AQ786" s="53"/>
      <c r="AR786" s="53"/>
      <c r="AS786" s="53"/>
    </row>
    <row r="787" spans="17:45">
      <c r="Q787" s="53"/>
      <c r="R787" s="53"/>
      <c r="S787" s="53"/>
      <c r="T787" s="53"/>
      <c r="U787" s="53"/>
      <c r="V787" s="53"/>
      <c r="W787" s="53"/>
      <c r="X787" s="53"/>
      <c r="Y787" s="53"/>
      <c r="Z787" s="53"/>
      <c r="AA787" s="53"/>
      <c r="AB787" s="53"/>
      <c r="AC787" s="53"/>
      <c r="AD787" s="53"/>
      <c r="AE787" s="53"/>
      <c r="AF787" s="53"/>
      <c r="AG787" s="53"/>
      <c r="AH787" s="53"/>
      <c r="AI787" s="53"/>
      <c r="AJ787" s="53"/>
      <c r="AK787" s="53"/>
      <c r="AL787" s="53"/>
      <c r="AM787" s="53"/>
      <c r="AN787" s="53"/>
      <c r="AO787" s="53"/>
      <c r="AP787" s="53"/>
      <c r="AQ787" s="53"/>
      <c r="AR787" s="53"/>
      <c r="AS787" s="53"/>
    </row>
    <row r="788" spans="17:45">
      <c r="Q788" s="53"/>
      <c r="R788" s="53"/>
      <c r="S788" s="53"/>
      <c r="T788" s="53"/>
      <c r="U788" s="53"/>
      <c r="V788" s="53"/>
      <c r="W788" s="53"/>
      <c r="X788" s="53"/>
      <c r="Y788" s="53"/>
      <c r="Z788" s="53"/>
      <c r="AA788" s="53"/>
      <c r="AB788" s="53"/>
      <c r="AC788" s="53"/>
      <c r="AD788" s="53"/>
      <c r="AE788" s="53"/>
      <c r="AF788" s="53"/>
      <c r="AG788" s="53"/>
      <c r="AH788" s="53"/>
      <c r="AI788" s="53"/>
      <c r="AJ788" s="53"/>
      <c r="AK788" s="53"/>
      <c r="AL788" s="53"/>
      <c r="AM788" s="53"/>
      <c r="AN788" s="53"/>
      <c r="AO788" s="53"/>
      <c r="AP788" s="53"/>
      <c r="AQ788" s="53"/>
      <c r="AR788" s="53"/>
      <c r="AS788" s="53"/>
    </row>
    <row r="789" spans="17:45">
      <c r="Q789" s="53"/>
      <c r="R789" s="53"/>
      <c r="S789" s="53"/>
      <c r="T789" s="53"/>
      <c r="U789" s="53"/>
      <c r="V789" s="53"/>
      <c r="W789" s="53"/>
      <c r="X789" s="53"/>
      <c r="Y789" s="53"/>
      <c r="Z789" s="53"/>
      <c r="AA789" s="53"/>
      <c r="AB789" s="53"/>
      <c r="AC789" s="53"/>
      <c r="AD789" s="53"/>
      <c r="AE789" s="53"/>
      <c r="AF789" s="53"/>
      <c r="AG789" s="53"/>
      <c r="AH789" s="53"/>
      <c r="AI789" s="53"/>
      <c r="AJ789" s="53"/>
      <c r="AK789" s="53"/>
      <c r="AL789" s="53"/>
      <c r="AM789" s="53"/>
      <c r="AN789" s="53"/>
      <c r="AO789" s="53"/>
      <c r="AP789" s="53"/>
      <c r="AQ789" s="53"/>
      <c r="AR789" s="53"/>
      <c r="AS789" s="53"/>
    </row>
    <row r="790" spans="17:45">
      <c r="Q790" s="53"/>
      <c r="R790" s="53"/>
      <c r="S790" s="53"/>
      <c r="T790" s="53"/>
      <c r="U790" s="53"/>
      <c r="V790" s="53"/>
      <c r="W790" s="53"/>
      <c r="X790" s="53"/>
      <c r="Y790" s="53"/>
      <c r="Z790" s="53"/>
      <c r="AA790" s="53"/>
      <c r="AB790" s="53"/>
      <c r="AC790" s="53"/>
      <c r="AD790" s="53"/>
      <c r="AE790" s="53"/>
      <c r="AF790" s="53"/>
      <c r="AG790" s="53"/>
      <c r="AH790" s="53"/>
      <c r="AI790" s="53"/>
      <c r="AJ790" s="53"/>
      <c r="AK790" s="53"/>
      <c r="AL790" s="53"/>
      <c r="AM790" s="53"/>
      <c r="AN790" s="53"/>
      <c r="AO790" s="53"/>
      <c r="AP790" s="53"/>
      <c r="AQ790" s="53"/>
      <c r="AR790" s="53"/>
      <c r="AS790" s="53"/>
    </row>
    <row r="791" spans="17:45">
      <c r="Q791" s="53"/>
      <c r="R791" s="53"/>
      <c r="S791" s="53"/>
      <c r="T791" s="53"/>
      <c r="U791" s="53"/>
      <c r="V791" s="53"/>
      <c r="W791" s="53"/>
      <c r="X791" s="53"/>
      <c r="Y791" s="53"/>
      <c r="Z791" s="53"/>
      <c r="AA791" s="53"/>
      <c r="AB791" s="53"/>
      <c r="AC791" s="53"/>
      <c r="AD791" s="53"/>
      <c r="AE791" s="53"/>
      <c r="AF791" s="53"/>
      <c r="AG791" s="53"/>
      <c r="AH791" s="53"/>
      <c r="AI791" s="53"/>
      <c r="AJ791" s="53"/>
      <c r="AK791" s="53"/>
      <c r="AL791" s="53"/>
      <c r="AM791" s="53"/>
      <c r="AN791" s="53"/>
      <c r="AO791" s="53"/>
      <c r="AP791" s="53"/>
      <c r="AQ791" s="53"/>
      <c r="AR791" s="53"/>
      <c r="AS791" s="53"/>
    </row>
    <row r="792" spans="17:45">
      <c r="Q792" s="53"/>
      <c r="R792" s="53"/>
      <c r="S792" s="53"/>
      <c r="T792" s="53"/>
      <c r="U792" s="53"/>
      <c r="V792" s="53"/>
      <c r="W792" s="53"/>
      <c r="X792" s="53"/>
      <c r="Y792" s="53"/>
      <c r="Z792" s="53"/>
      <c r="AA792" s="53"/>
      <c r="AB792" s="53"/>
      <c r="AC792" s="53"/>
      <c r="AD792" s="53"/>
      <c r="AE792" s="53"/>
      <c r="AF792" s="53"/>
      <c r="AG792" s="53"/>
      <c r="AH792" s="53"/>
      <c r="AI792" s="53"/>
      <c r="AJ792" s="53"/>
      <c r="AK792" s="53"/>
      <c r="AL792" s="53"/>
      <c r="AM792" s="53"/>
      <c r="AN792" s="53"/>
      <c r="AO792" s="53"/>
      <c r="AP792" s="53"/>
      <c r="AQ792" s="53"/>
      <c r="AR792" s="53"/>
      <c r="AS792" s="53"/>
    </row>
    <row r="793" spans="17:45">
      <c r="Q793" s="53"/>
      <c r="R793" s="53"/>
      <c r="S793" s="53"/>
      <c r="T793" s="53"/>
      <c r="U793" s="53"/>
      <c r="V793" s="53"/>
      <c r="W793" s="53"/>
      <c r="X793" s="53"/>
      <c r="Y793" s="53"/>
      <c r="Z793" s="53"/>
      <c r="AA793" s="53"/>
      <c r="AB793" s="53"/>
      <c r="AC793" s="53"/>
      <c r="AD793" s="53"/>
      <c r="AE793" s="53"/>
      <c r="AF793" s="53"/>
      <c r="AG793" s="53"/>
      <c r="AH793" s="53"/>
      <c r="AI793" s="53"/>
      <c r="AJ793" s="53"/>
      <c r="AK793" s="53"/>
      <c r="AL793" s="53"/>
      <c r="AM793" s="53"/>
      <c r="AN793" s="53"/>
      <c r="AO793" s="53"/>
      <c r="AP793" s="53"/>
      <c r="AQ793" s="53"/>
      <c r="AR793" s="53"/>
      <c r="AS793" s="53"/>
    </row>
    <row r="794" spans="17:45">
      <c r="Q794" s="53"/>
      <c r="R794" s="53"/>
      <c r="S794" s="53"/>
      <c r="T794" s="53"/>
      <c r="U794" s="53"/>
      <c r="V794" s="53"/>
      <c r="W794" s="53"/>
      <c r="X794" s="53"/>
      <c r="Y794" s="53"/>
      <c r="Z794" s="53"/>
      <c r="AA794" s="53"/>
      <c r="AB794" s="53"/>
      <c r="AC794" s="53"/>
      <c r="AD794" s="53"/>
      <c r="AE794" s="53"/>
      <c r="AF794" s="53"/>
      <c r="AG794" s="53"/>
      <c r="AH794" s="53"/>
      <c r="AI794" s="53"/>
      <c r="AJ794" s="53"/>
      <c r="AK794" s="53"/>
      <c r="AL794" s="53"/>
      <c r="AM794" s="53"/>
      <c r="AN794" s="53"/>
      <c r="AO794" s="53"/>
      <c r="AP794" s="53"/>
      <c r="AQ794" s="53"/>
      <c r="AR794" s="53"/>
      <c r="AS794" s="53"/>
    </row>
    <row r="795" spans="17:45">
      <c r="Q795" s="53"/>
      <c r="R795" s="53"/>
      <c r="S795" s="53"/>
      <c r="T795" s="53"/>
      <c r="U795" s="53"/>
      <c r="V795" s="53"/>
      <c r="W795" s="53"/>
      <c r="X795" s="53"/>
      <c r="Y795" s="53"/>
      <c r="Z795" s="53"/>
      <c r="AA795" s="53"/>
      <c r="AB795" s="53"/>
      <c r="AC795" s="53"/>
      <c r="AD795" s="53"/>
      <c r="AE795" s="53"/>
      <c r="AF795" s="53"/>
      <c r="AG795" s="53"/>
      <c r="AH795" s="53"/>
      <c r="AI795" s="53"/>
      <c r="AJ795" s="53"/>
      <c r="AK795" s="53"/>
      <c r="AL795" s="53"/>
      <c r="AM795" s="53"/>
      <c r="AN795" s="53"/>
      <c r="AO795" s="53"/>
      <c r="AP795" s="53"/>
      <c r="AQ795" s="53"/>
      <c r="AR795" s="53"/>
      <c r="AS795" s="53"/>
    </row>
    <row r="796" spans="17:45">
      <c r="Q796" s="53"/>
      <c r="R796" s="53"/>
      <c r="S796" s="53"/>
      <c r="T796" s="53"/>
      <c r="U796" s="53"/>
      <c r="V796" s="53"/>
      <c r="W796" s="53"/>
      <c r="X796" s="53"/>
      <c r="Y796" s="53"/>
      <c r="Z796" s="53"/>
      <c r="AA796" s="53"/>
      <c r="AB796" s="53"/>
      <c r="AC796" s="53"/>
      <c r="AD796" s="53"/>
      <c r="AE796" s="53"/>
      <c r="AF796" s="53"/>
      <c r="AG796" s="53"/>
      <c r="AH796" s="53"/>
      <c r="AI796" s="53"/>
      <c r="AJ796" s="53"/>
      <c r="AK796" s="53"/>
      <c r="AL796" s="53"/>
      <c r="AM796" s="53"/>
      <c r="AN796" s="53"/>
      <c r="AO796" s="53"/>
      <c r="AP796" s="53"/>
      <c r="AQ796" s="53"/>
      <c r="AR796" s="53"/>
      <c r="AS796" s="53"/>
    </row>
    <row r="797" spans="17:45">
      <c r="Q797" s="53"/>
      <c r="R797" s="53"/>
      <c r="S797" s="53"/>
      <c r="T797" s="53"/>
      <c r="U797" s="53"/>
      <c r="V797" s="53"/>
      <c r="W797" s="53"/>
      <c r="X797" s="53"/>
      <c r="Y797" s="53"/>
      <c r="Z797" s="53"/>
      <c r="AA797" s="53"/>
      <c r="AB797" s="53"/>
      <c r="AC797" s="53"/>
      <c r="AD797" s="53"/>
      <c r="AE797" s="53"/>
      <c r="AF797" s="53"/>
      <c r="AG797" s="53"/>
      <c r="AH797" s="53"/>
      <c r="AI797" s="53"/>
      <c r="AJ797" s="53"/>
      <c r="AK797" s="53"/>
      <c r="AL797" s="53"/>
      <c r="AM797" s="53"/>
      <c r="AN797" s="53"/>
      <c r="AO797" s="53"/>
      <c r="AP797" s="53"/>
      <c r="AQ797" s="53"/>
      <c r="AR797" s="53"/>
      <c r="AS797" s="53"/>
    </row>
    <row r="798" spans="17:45">
      <c r="Q798" s="53"/>
      <c r="R798" s="53"/>
      <c r="S798" s="53"/>
      <c r="T798" s="53"/>
      <c r="U798" s="53"/>
      <c r="V798" s="53"/>
      <c r="W798" s="53"/>
      <c r="X798" s="53"/>
      <c r="Y798" s="53"/>
      <c r="Z798" s="53"/>
      <c r="AA798" s="53"/>
      <c r="AB798" s="53"/>
      <c r="AC798" s="53"/>
      <c r="AD798" s="53"/>
      <c r="AE798" s="53"/>
      <c r="AF798" s="53"/>
      <c r="AG798" s="53"/>
      <c r="AH798" s="53"/>
      <c r="AI798" s="53"/>
      <c r="AJ798" s="53"/>
      <c r="AK798" s="53"/>
      <c r="AL798" s="53"/>
      <c r="AM798" s="53"/>
      <c r="AN798" s="53"/>
      <c r="AO798" s="53"/>
      <c r="AP798" s="53"/>
      <c r="AQ798" s="53"/>
      <c r="AR798" s="53"/>
      <c r="AS798" s="53"/>
    </row>
    <row r="799" spans="17:45">
      <c r="Q799" s="53"/>
      <c r="R799" s="53"/>
      <c r="S799" s="53"/>
      <c r="T799" s="53"/>
      <c r="U799" s="53"/>
      <c r="V799" s="53"/>
      <c r="W799" s="53"/>
      <c r="X799" s="53"/>
      <c r="Y799" s="53"/>
      <c r="Z799" s="53"/>
      <c r="AA799" s="53"/>
      <c r="AB799" s="53"/>
      <c r="AC799" s="53"/>
      <c r="AD799" s="53"/>
      <c r="AE799" s="53"/>
      <c r="AF799" s="53"/>
      <c r="AG799" s="53"/>
      <c r="AH799" s="53"/>
      <c r="AI799" s="53"/>
      <c r="AJ799" s="53"/>
      <c r="AK799" s="53"/>
      <c r="AL799" s="53"/>
      <c r="AM799" s="53"/>
      <c r="AN799" s="53"/>
      <c r="AO799" s="53"/>
      <c r="AP799" s="53"/>
      <c r="AQ799" s="53"/>
      <c r="AR799" s="53"/>
      <c r="AS799" s="53"/>
    </row>
    <row r="800" spans="17:45">
      <c r="Q800" s="53"/>
      <c r="R800" s="53"/>
      <c r="S800" s="53"/>
      <c r="T800" s="53"/>
      <c r="U800" s="53"/>
      <c r="V800" s="53"/>
      <c r="W800" s="53"/>
      <c r="X800" s="53"/>
      <c r="Y800" s="53"/>
      <c r="Z800" s="53"/>
      <c r="AA800" s="53"/>
      <c r="AB800" s="53"/>
      <c r="AC800" s="53"/>
      <c r="AD800" s="53"/>
      <c r="AE800" s="53"/>
      <c r="AF800" s="53"/>
      <c r="AG800" s="53"/>
      <c r="AH800" s="53"/>
      <c r="AI800" s="53"/>
      <c r="AJ800" s="53"/>
      <c r="AK800" s="53"/>
      <c r="AL800" s="53"/>
      <c r="AM800" s="53"/>
      <c r="AN800" s="53"/>
      <c r="AO800" s="53"/>
      <c r="AP800" s="53"/>
      <c r="AQ800" s="53"/>
      <c r="AR800" s="53"/>
      <c r="AS800" s="53"/>
    </row>
    <row r="801" spans="17:45">
      <c r="Q801" s="53"/>
      <c r="R801" s="53"/>
      <c r="S801" s="53"/>
      <c r="T801" s="53"/>
      <c r="U801" s="53"/>
      <c r="V801" s="53"/>
      <c r="W801" s="53"/>
      <c r="X801" s="53"/>
      <c r="Y801" s="53"/>
      <c r="Z801" s="53"/>
      <c r="AA801" s="53"/>
      <c r="AB801" s="53"/>
      <c r="AC801" s="53"/>
      <c r="AD801" s="53"/>
      <c r="AE801" s="53"/>
      <c r="AF801" s="53"/>
      <c r="AG801" s="53"/>
      <c r="AH801" s="53"/>
      <c r="AI801" s="53"/>
      <c r="AJ801" s="53"/>
      <c r="AK801" s="53"/>
      <c r="AL801" s="53"/>
      <c r="AM801" s="53"/>
      <c r="AN801" s="53"/>
      <c r="AO801" s="53"/>
      <c r="AP801" s="53"/>
      <c r="AQ801" s="53"/>
      <c r="AR801" s="53"/>
      <c r="AS801" s="53"/>
    </row>
    <row r="802" spans="17:45">
      <c r="Q802" s="53"/>
      <c r="R802" s="53"/>
      <c r="S802" s="53"/>
      <c r="T802" s="53"/>
      <c r="U802" s="53"/>
      <c r="V802" s="53"/>
      <c r="W802" s="53"/>
      <c r="X802" s="53"/>
      <c r="Y802" s="53"/>
      <c r="Z802" s="53"/>
      <c r="AA802" s="53"/>
      <c r="AB802" s="53"/>
      <c r="AC802" s="53"/>
      <c r="AD802" s="53"/>
      <c r="AE802" s="53"/>
      <c r="AF802" s="53"/>
      <c r="AG802" s="53"/>
      <c r="AH802" s="53"/>
      <c r="AI802" s="53"/>
      <c r="AJ802" s="53"/>
      <c r="AK802" s="53"/>
      <c r="AL802" s="53"/>
      <c r="AM802" s="53"/>
      <c r="AN802" s="53"/>
      <c r="AO802" s="53"/>
      <c r="AP802" s="53"/>
      <c r="AQ802" s="53"/>
      <c r="AR802" s="53"/>
      <c r="AS802" s="53"/>
    </row>
    <row r="803" spans="17:45">
      <c r="Q803" s="53"/>
      <c r="R803" s="53"/>
      <c r="S803" s="53"/>
      <c r="T803" s="53"/>
      <c r="U803" s="53"/>
      <c r="V803" s="53"/>
      <c r="W803" s="53"/>
      <c r="X803" s="53"/>
      <c r="Y803" s="53"/>
      <c r="Z803" s="53"/>
      <c r="AA803" s="53"/>
      <c r="AB803" s="53"/>
      <c r="AC803" s="53"/>
      <c r="AD803" s="53"/>
      <c r="AE803" s="53"/>
      <c r="AF803" s="53"/>
      <c r="AG803" s="53"/>
      <c r="AH803" s="53"/>
      <c r="AI803" s="53"/>
      <c r="AJ803" s="53"/>
      <c r="AK803" s="53"/>
      <c r="AL803" s="53"/>
      <c r="AM803" s="53"/>
      <c r="AN803" s="53"/>
      <c r="AO803" s="53"/>
      <c r="AP803" s="53"/>
      <c r="AQ803" s="53"/>
      <c r="AR803" s="53"/>
      <c r="AS803" s="53"/>
    </row>
    <row r="804" spans="17:45">
      <c r="Q804" s="53"/>
      <c r="R804" s="53"/>
      <c r="S804" s="53"/>
      <c r="T804" s="53"/>
      <c r="U804" s="53"/>
      <c r="V804" s="53"/>
      <c r="W804" s="53"/>
      <c r="X804" s="53"/>
      <c r="Y804" s="53"/>
      <c r="Z804" s="53"/>
      <c r="AA804" s="53"/>
      <c r="AB804" s="53"/>
      <c r="AC804" s="53"/>
      <c r="AD804" s="53"/>
      <c r="AE804" s="53"/>
      <c r="AF804" s="53"/>
      <c r="AG804" s="53"/>
      <c r="AH804" s="53"/>
      <c r="AI804" s="53"/>
      <c r="AJ804" s="53"/>
      <c r="AK804" s="53"/>
      <c r="AL804" s="53"/>
      <c r="AM804" s="53"/>
      <c r="AN804" s="53"/>
      <c r="AO804" s="53"/>
      <c r="AP804" s="53"/>
      <c r="AQ804" s="53"/>
      <c r="AR804" s="53"/>
      <c r="AS804" s="53"/>
    </row>
    <row r="805" spans="17:45">
      <c r="Q805" s="53"/>
      <c r="R805" s="53"/>
      <c r="S805" s="53"/>
      <c r="T805" s="53"/>
      <c r="U805" s="53"/>
      <c r="V805" s="53"/>
      <c r="W805" s="53"/>
      <c r="X805" s="53"/>
      <c r="Y805" s="53"/>
      <c r="Z805" s="53"/>
      <c r="AA805" s="53"/>
      <c r="AB805" s="53"/>
      <c r="AC805" s="53"/>
      <c r="AD805" s="53"/>
      <c r="AE805" s="53"/>
      <c r="AF805" s="53"/>
      <c r="AG805" s="53"/>
      <c r="AH805" s="53"/>
      <c r="AI805" s="53"/>
      <c r="AJ805" s="53"/>
      <c r="AK805" s="53"/>
      <c r="AL805" s="53"/>
      <c r="AM805" s="53"/>
      <c r="AN805" s="53"/>
      <c r="AO805" s="53"/>
      <c r="AP805" s="53"/>
      <c r="AQ805" s="53"/>
      <c r="AR805" s="53"/>
      <c r="AS805" s="53"/>
    </row>
    <row r="806" spans="17:45">
      <c r="Q806" s="53"/>
      <c r="R806" s="53"/>
      <c r="S806" s="53"/>
      <c r="T806" s="53"/>
      <c r="U806" s="53"/>
      <c r="V806" s="53"/>
      <c r="W806" s="53"/>
      <c r="X806" s="53"/>
      <c r="Y806" s="53"/>
      <c r="Z806" s="53"/>
      <c r="AA806" s="53"/>
      <c r="AB806" s="53"/>
      <c r="AC806" s="53"/>
      <c r="AD806" s="53"/>
      <c r="AE806" s="53"/>
      <c r="AF806" s="53"/>
      <c r="AG806" s="53"/>
      <c r="AH806" s="53"/>
      <c r="AI806" s="53"/>
      <c r="AJ806" s="53"/>
      <c r="AK806" s="53"/>
      <c r="AL806" s="53"/>
      <c r="AM806" s="53"/>
      <c r="AN806" s="53"/>
      <c r="AO806" s="53"/>
      <c r="AP806" s="53"/>
      <c r="AQ806" s="53"/>
      <c r="AR806" s="53"/>
      <c r="AS806" s="53"/>
    </row>
    <row r="807" spans="17:45">
      <c r="Q807" s="53"/>
      <c r="R807" s="53"/>
      <c r="S807" s="53"/>
      <c r="T807" s="53"/>
      <c r="U807" s="53"/>
      <c r="V807" s="53"/>
      <c r="W807" s="53"/>
      <c r="X807" s="53"/>
      <c r="Y807" s="53"/>
      <c r="Z807" s="53"/>
      <c r="AA807" s="53"/>
      <c r="AB807" s="53"/>
      <c r="AC807" s="53"/>
      <c r="AD807" s="53"/>
      <c r="AE807" s="53"/>
      <c r="AF807" s="53"/>
      <c r="AG807" s="53"/>
      <c r="AH807" s="53"/>
      <c r="AI807" s="53"/>
      <c r="AJ807" s="53"/>
      <c r="AK807" s="53"/>
      <c r="AL807" s="53"/>
      <c r="AM807" s="53"/>
      <c r="AN807" s="53"/>
      <c r="AO807" s="53"/>
      <c r="AP807" s="53"/>
      <c r="AQ807" s="53"/>
      <c r="AR807" s="53"/>
      <c r="AS807" s="53"/>
    </row>
    <row r="808" spans="17:45">
      <c r="Q808" s="53"/>
      <c r="R808" s="53"/>
      <c r="S808" s="53"/>
      <c r="T808" s="53"/>
      <c r="U808" s="53"/>
      <c r="V808" s="53"/>
      <c r="W808" s="53"/>
      <c r="X808" s="53"/>
      <c r="Y808" s="53"/>
      <c r="Z808" s="53"/>
      <c r="AA808" s="53"/>
      <c r="AB808" s="53"/>
      <c r="AC808" s="53"/>
      <c r="AD808" s="53"/>
      <c r="AE808" s="53"/>
      <c r="AF808" s="53"/>
      <c r="AG808" s="53"/>
      <c r="AH808" s="53"/>
      <c r="AI808" s="53"/>
      <c r="AJ808" s="53"/>
      <c r="AK808" s="53"/>
      <c r="AL808" s="53"/>
      <c r="AM808" s="53"/>
      <c r="AN808" s="53"/>
      <c r="AO808" s="53"/>
      <c r="AP808" s="53"/>
      <c r="AQ808" s="53"/>
      <c r="AR808" s="53"/>
      <c r="AS808" s="53"/>
    </row>
    <row r="809" spans="17:45">
      <c r="Q809" s="53"/>
      <c r="R809" s="53"/>
      <c r="S809" s="53"/>
      <c r="T809" s="53"/>
      <c r="U809" s="53"/>
      <c r="V809" s="53"/>
      <c r="W809" s="53"/>
      <c r="X809" s="53"/>
      <c r="Y809" s="53"/>
      <c r="Z809" s="53"/>
      <c r="AA809" s="53"/>
      <c r="AB809" s="53"/>
      <c r="AC809" s="53"/>
      <c r="AD809" s="53"/>
      <c r="AE809" s="53"/>
      <c r="AF809" s="53"/>
      <c r="AG809" s="53"/>
      <c r="AH809" s="53"/>
      <c r="AI809" s="53"/>
      <c r="AJ809" s="53"/>
      <c r="AK809" s="53"/>
      <c r="AL809" s="53"/>
      <c r="AM809" s="53"/>
      <c r="AN809" s="53"/>
      <c r="AO809" s="53"/>
      <c r="AP809" s="53"/>
      <c r="AQ809" s="53"/>
      <c r="AR809" s="53"/>
      <c r="AS809" s="53"/>
    </row>
    <row r="810" spans="17:45">
      <c r="Q810" s="53"/>
      <c r="R810" s="53"/>
      <c r="S810" s="53"/>
      <c r="T810" s="53"/>
      <c r="U810" s="53"/>
      <c r="V810" s="53"/>
      <c r="W810" s="53"/>
      <c r="X810" s="53"/>
      <c r="Y810" s="53"/>
      <c r="Z810" s="53"/>
      <c r="AA810" s="53"/>
      <c r="AB810" s="53"/>
      <c r="AC810" s="53"/>
      <c r="AD810" s="53"/>
      <c r="AE810" s="53"/>
      <c r="AF810" s="53"/>
      <c r="AG810" s="53"/>
      <c r="AH810" s="53"/>
      <c r="AI810" s="53"/>
      <c r="AJ810" s="53"/>
      <c r="AK810" s="53"/>
      <c r="AL810" s="53"/>
      <c r="AM810" s="53"/>
      <c r="AN810" s="53"/>
      <c r="AO810" s="53"/>
      <c r="AP810" s="53"/>
      <c r="AQ810" s="53"/>
      <c r="AR810" s="53"/>
      <c r="AS810" s="53"/>
    </row>
    <row r="811" spans="17:45">
      <c r="Q811" s="53"/>
      <c r="R811" s="53"/>
      <c r="S811" s="53"/>
      <c r="T811" s="53"/>
      <c r="U811" s="53"/>
      <c r="V811" s="53"/>
      <c r="W811" s="53"/>
      <c r="X811" s="53"/>
      <c r="Y811" s="53"/>
      <c r="Z811" s="53"/>
      <c r="AA811" s="53"/>
      <c r="AB811" s="53"/>
      <c r="AC811" s="53"/>
      <c r="AD811" s="53"/>
      <c r="AE811" s="53"/>
      <c r="AF811" s="53"/>
      <c r="AG811" s="53"/>
      <c r="AH811" s="53"/>
      <c r="AI811" s="53"/>
      <c r="AJ811" s="53"/>
      <c r="AK811" s="53"/>
      <c r="AL811" s="53"/>
      <c r="AM811" s="53"/>
      <c r="AN811" s="53"/>
      <c r="AO811" s="53"/>
      <c r="AP811" s="53"/>
      <c r="AQ811" s="53"/>
      <c r="AR811" s="53"/>
      <c r="AS811" s="53"/>
    </row>
    <row r="812" spans="17:45">
      <c r="Q812" s="53"/>
      <c r="R812" s="53"/>
      <c r="S812" s="53"/>
      <c r="T812" s="53"/>
      <c r="U812" s="53"/>
      <c r="V812" s="53"/>
      <c r="W812" s="53"/>
      <c r="X812" s="53"/>
      <c r="Y812" s="53"/>
      <c r="Z812" s="53"/>
      <c r="AA812" s="53"/>
      <c r="AB812" s="53"/>
      <c r="AC812" s="53"/>
      <c r="AD812" s="53"/>
      <c r="AE812" s="53"/>
      <c r="AF812" s="53"/>
      <c r="AG812" s="53"/>
      <c r="AH812" s="53"/>
      <c r="AI812" s="53"/>
      <c r="AJ812" s="53"/>
      <c r="AK812" s="53"/>
      <c r="AL812" s="53"/>
      <c r="AM812" s="53"/>
      <c r="AN812" s="53"/>
      <c r="AO812" s="53"/>
      <c r="AP812" s="53"/>
      <c r="AQ812" s="53"/>
      <c r="AR812" s="53"/>
      <c r="AS812" s="53"/>
    </row>
    <row r="813" spans="17:45">
      <c r="Q813" s="53"/>
      <c r="R813" s="53"/>
      <c r="S813" s="53"/>
      <c r="T813" s="53"/>
      <c r="U813" s="53"/>
      <c r="V813" s="53"/>
      <c r="W813" s="53"/>
      <c r="X813" s="53"/>
      <c r="Y813" s="53"/>
      <c r="Z813" s="53"/>
      <c r="AA813" s="53"/>
      <c r="AB813" s="53"/>
      <c r="AC813" s="53"/>
      <c r="AD813" s="53"/>
      <c r="AE813" s="53"/>
      <c r="AF813" s="53"/>
      <c r="AG813" s="53"/>
      <c r="AH813" s="53"/>
      <c r="AI813" s="53"/>
      <c r="AJ813" s="53"/>
      <c r="AK813" s="53"/>
      <c r="AL813" s="53"/>
      <c r="AM813" s="53"/>
      <c r="AN813" s="53"/>
      <c r="AO813" s="53"/>
      <c r="AP813" s="53"/>
      <c r="AQ813" s="53"/>
      <c r="AR813" s="53"/>
      <c r="AS813" s="53"/>
    </row>
    <row r="814" spans="17:45">
      <c r="Q814" s="53"/>
      <c r="R814" s="53"/>
      <c r="S814" s="53"/>
      <c r="T814" s="53"/>
      <c r="U814" s="53"/>
      <c r="V814" s="53"/>
      <c r="W814" s="53"/>
      <c r="X814" s="53"/>
      <c r="Y814" s="53"/>
      <c r="Z814" s="53"/>
      <c r="AA814" s="53"/>
      <c r="AB814" s="53"/>
      <c r="AC814" s="53"/>
      <c r="AD814" s="53"/>
      <c r="AE814" s="53"/>
      <c r="AF814" s="53"/>
      <c r="AG814" s="53"/>
      <c r="AH814" s="53"/>
      <c r="AI814" s="53"/>
      <c r="AJ814" s="53"/>
      <c r="AK814" s="53"/>
      <c r="AL814" s="53"/>
      <c r="AM814" s="53"/>
      <c r="AN814" s="53"/>
      <c r="AO814" s="53"/>
      <c r="AP814" s="53"/>
      <c r="AQ814" s="53"/>
      <c r="AR814" s="53"/>
      <c r="AS814" s="53"/>
    </row>
    <row r="815" spans="17:45">
      <c r="Q815" s="53"/>
      <c r="R815" s="53"/>
      <c r="S815" s="53"/>
      <c r="T815" s="53"/>
      <c r="U815" s="53"/>
      <c r="V815" s="53"/>
      <c r="W815" s="53"/>
      <c r="X815" s="53"/>
      <c r="Y815" s="53"/>
      <c r="Z815" s="53"/>
      <c r="AA815" s="53"/>
      <c r="AB815" s="53"/>
      <c r="AC815" s="53"/>
      <c r="AD815" s="53"/>
      <c r="AE815" s="53"/>
      <c r="AF815" s="53"/>
      <c r="AG815" s="53"/>
      <c r="AH815" s="53"/>
      <c r="AI815" s="53"/>
      <c r="AJ815" s="53"/>
      <c r="AK815" s="53"/>
      <c r="AL815" s="53"/>
      <c r="AM815" s="53"/>
      <c r="AN815" s="53"/>
      <c r="AO815" s="53"/>
      <c r="AP815" s="53"/>
      <c r="AQ815" s="53"/>
      <c r="AR815" s="53"/>
      <c r="AS815" s="53"/>
    </row>
    <row r="816" spans="17:45">
      <c r="Q816" s="53"/>
      <c r="R816" s="53"/>
      <c r="S816" s="53"/>
      <c r="T816" s="53"/>
      <c r="U816" s="53"/>
      <c r="V816" s="53"/>
      <c r="W816" s="53"/>
      <c r="X816" s="53"/>
      <c r="Y816" s="53"/>
      <c r="Z816" s="53"/>
      <c r="AA816" s="53"/>
      <c r="AB816" s="53"/>
      <c r="AC816" s="53"/>
      <c r="AD816" s="53"/>
      <c r="AE816" s="53"/>
      <c r="AF816" s="53"/>
      <c r="AG816" s="53"/>
      <c r="AH816" s="53"/>
      <c r="AI816" s="53"/>
      <c r="AJ816" s="53"/>
      <c r="AK816" s="53"/>
      <c r="AL816" s="53"/>
      <c r="AM816" s="53"/>
      <c r="AN816" s="53"/>
      <c r="AO816" s="53"/>
      <c r="AP816" s="53"/>
      <c r="AQ816" s="53"/>
      <c r="AR816" s="53"/>
      <c r="AS816" s="53"/>
    </row>
    <row r="817" spans="17:45">
      <c r="Q817" s="53"/>
      <c r="R817" s="53"/>
      <c r="S817" s="53"/>
      <c r="T817" s="53"/>
      <c r="U817" s="53"/>
      <c r="V817" s="53"/>
      <c r="W817" s="53"/>
      <c r="X817" s="53"/>
      <c r="Y817" s="53"/>
      <c r="Z817" s="53"/>
      <c r="AA817" s="53"/>
      <c r="AB817" s="53"/>
      <c r="AC817" s="53"/>
      <c r="AD817" s="53"/>
      <c r="AE817" s="53"/>
      <c r="AF817" s="53"/>
      <c r="AG817" s="53"/>
      <c r="AH817" s="53"/>
      <c r="AI817" s="53"/>
      <c r="AJ817" s="53"/>
      <c r="AK817" s="53"/>
      <c r="AL817" s="53"/>
      <c r="AM817" s="53"/>
      <c r="AN817" s="53"/>
      <c r="AO817" s="53"/>
      <c r="AP817" s="53"/>
      <c r="AQ817" s="53"/>
      <c r="AR817" s="53"/>
      <c r="AS817" s="53"/>
    </row>
    <row r="818" spans="17:45">
      <c r="Q818" s="53"/>
      <c r="R818" s="53"/>
      <c r="S818" s="53"/>
      <c r="T818" s="53"/>
      <c r="U818" s="53"/>
      <c r="V818" s="53"/>
      <c r="W818" s="53"/>
      <c r="X818" s="53"/>
      <c r="Y818" s="53"/>
      <c r="Z818" s="53"/>
      <c r="AA818" s="53"/>
      <c r="AB818" s="53"/>
      <c r="AC818" s="53"/>
      <c r="AD818" s="53"/>
      <c r="AE818" s="53"/>
      <c r="AF818" s="53"/>
      <c r="AG818" s="53"/>
      <c r="AH818" s="53"/>
      <c r="AI818" s="53"/>
      <c r="AJ818" s="53"/>
      <c r="AK818" s="53"/>
      <c r="AL818" s="53"/>
      <c r="AM818" s="53"/>
      <c r="AN818" s="53"/>
      <c r="AO818" s="53"/>
      <c r="AP818" s="53"/>
      <c r="AQ818" s="53"/>
      <c r="AR818" s="53"/>
      <c r="AS818" s="53"/>
    </row>
    <row r="819" spans="17:45">
      <c r="Q819" s="53"/>
      <c r="R819" s="53"/>
      <c r="S819" s="53"/>
      <c r="T819" s="53"/>
      <c r="U819" s="53"/>
      <c r="V819" s="53"/>
      <c r="W819" s="53"/>
      <c r="X819" s="53"/>
      <c r="Y819" s="53"/>
      <c r="Z819" s="53"/>
      <c r="AA819" s="53"/>
      <c r="AB819" s="53"/>
      <c r="AC819" s="53"/>
      <c r="AD819" s="53"/>
      <c r="AE819" s="53"/>
      <c r="AF819" s="53"/>
      <c r="AG819" s="53"/>
      <c r="AH819" s="53"/>
      <c r="AI819" s="53"/>
      <c r="AJ819" s="53"/>
      <c r="AK819" s="53"/>
      <c r="AL819" s="53"/>
      <c r="AM819" s="53"/>
      <c r="AN819" s="53"/>
      <c r="AO819" s="53"/>
      <c r="AP819" s="53"/>
      <c r="AQ819" s="53"/>
      <c r="AR819" s="53"/>
      <c r="AS819" s="53"/>
    </row>
    <row r="820" spans="17:45">
      <c r="Q820" s="53"/>
      <c r="R820" s="53"/>
      <c r="S820" s="53"/>
      <c r="T820" s="53"/>
      <c r="U820" s="53"/>
      <c r="V820" s="53"/>
      <c r="W820" s="53"/>
      <c r="X820" s="53"/>
      <c r="Y820" s="53"/>
      <c r="Z820" s="53"/>
      <c r="AA820" s="53"/>
      <c r="AB820" s="53"/>
      <c r="AC820" s="53"/>
      <c r="AD820" s="53"/>
      <c r="AE820" s="53"/>
      <c r="AF820" s="53"/>
      <c r="AG820" s="53"/>
      <c r="AH820" s="53"/>
      <c r="AI820" s="53"/>
      <c r="AJ820" s="53"/>
      <c r="AK820" s="53"/>
      <c r="AL820" s="53"/>
      <c r="AM820" s="53"/>
      <c r="AN820" s="53"/>
      <c r="AO820" s="53"/>
      <c r="AP820" s="53"/>
      <c r="AQ820" s="53"/>
      <c r="AR820" s="53"/>
      <c r="AS820" s="53"/>
    </row>
    <row r="821" spans="17:45">
      <c r="Q821" s="53"/>
      <c r="R821" s="53"/>
      <c r="S821" s="53"/>
      <c r="T821" s="53"/>
      <c r="U821" s="53"/>
      <c r="V821" s="53"/>
      <c r="W821" s="53"/>
      <c r="X821" s="53"/>
      <c r="Y821" s="53"/>
      <c r="Z821" s="53"/>
      <c r="AA821" s="53"/>
      <c r="AB821" s="53"/>
      <c r="AC821" s="53"/>
      <c r="AD821" s="53"/>
      <c r="AE821" s="53"/>
      <c r="AF821" s="53"/>
      <c r="AG821" s="53"/>
      <c r="AH821" s="53"/>
      <c r="AI821" s="53"/>
      <c r="AJ821" s="53"/>
      <c r="AK821" s="53"/>
      <c r="AL821" s="53"/>
      <c r="AM821" s="53"/>
      <c r="AN821" s="53"/>
      <c r="AO821" s="53"/>
      <c r="AP821" s="53"/>
      <c r="AQ821" s="53"/>
      <c r="AR821" s="53"/>
      <c r="AS821" s="53"/>
    </row>
    <row r="822" spans="17:45">
      <c r="Q822" s="53"/>
      <c r="R822" s="53"/>
      <c r="S822" s="53"/>
      <c r="T822" s="53"/>
      <c r="U822" s="53"/>
      <c r="V822" s="53"/>
      <c r="W822" s="53"/>
      <c r="X822" s="53"/>
      <c r="Y822" s="53"/>
      <c r="Z822" s="53"/>
      <c r="AA822" s="53"/>
      <c r="AB822" s="53"/>
      <c r="AC822" s="53"/>
      <c r="AD822" s="53"/>
      <c r="AE822" s="53"/>
      <c r="AF822" s="53"/>
      <c r="AG822" s="53"/>
      <c r="AH822" s="53"/>
      <c r="AI822" s="53"/>
      <c r="AJ822" s="53"/>
      <c r="AK822" s="53"/>
      <c r="AL822" s="53"/>
      <c r="AM822" s="53"/>
      <c r="AN822" s="53"/>
      <c r="AO822" s="53"/>
      <c r="AP822" s="53"/>
      <c r="AQ822" s="53"/>
      <c r="AR822" s="53"/>
      <c r="AS822" s="53"/>
    </row>
    <row r="823" spans="17:45">
      <c r="Q823" s="53"/>
      <c r="R823" s="53"/>
      <c r="S823" s="53"/>
      <c r="T823" s="53"/>
      <c r="U823" s="53"/>
      <c r="V823" s="53"/>
      <c r="W823" s="53"/>
      <c r="X823" s="53"/>
      <c r="Y823" s="53"/>
      <c r="Z823" s="53"/>
      <c r="AA823" s="53"/>
      <c r="AB823" s="53"/>
      <c r="AC823" s="53"/>
      <c r="AD823" s="53"/>
      <c r="AE823" s="53"/>
      <c r="AF823" s="53"/>
      <c r="AG823" s="53"/>
      <c r="AH823" s="53"/>
      <c r="AI823" s="53"/>
      <c r="AJ823" s="53"/>
      <c r="AK823" s="53"/>
      <c r="AL823" s="53"/>
      <c r="AM823" s="53"/>
      <c r="AN823" s="53"/>
      <c r="AO823" s="53"/>
      <c r="AP823" s="53"/>
      <c r="AQ823" s="53"/>
      <c r="AR823" s="53"/>
      <c r="AS823" s="53"/>
    </row>
    <row r="824" spans="17:45">
      <c r="Q824" s="53"/>
      <c r="R824" s="53"/>
      <c r="S824" s="53"/>
      <c r="T824" s="53"/>
      <c r="U824" s="53"/>
      <c r="V824" s="53"/>
      <c r="W824" s="53"/>
      <c r="X824" s="53"/>
      <c r="Y824" s="53"/>
      <c r="Z824" s="53"/>
      <c r="AA824" s="53"/>
      <c r="AB824" s="53"/>
      <c r="AC824" s="53"/>
      <c r="AD824" s="53"/>
      <c r="AE824" s="53"/>
      <c r="AF824" s="53"/>
      <c r="AG824" s="53"/>
      <c r="AH824" s="53"/>
      <c r="AI824" s="53"/>
      <c r="AJ824" s="53"/>
      <c r="AK824" s="53"/>
      <c r="AL824" s="53"/>
      <c r="AM824" s="53"/>
      <c r="AN824" s="53"/>
      <c r="AO824" s="53"/>
      <c r="AP824" s="53"/>
      <c r="AQ824" s="53"/>
      <c r="AR824" s="53"/>
      <c r="AS824" s="53"/>
    </row>
    <row r="825" spans="17:45">
      <c r="Q825" s="53"/>
      <c r="R825" s="53"/>
      <c r="S825" s="53"/>
      <c r="T825" s="53"/>
      <c r="U825" s="53"/>
      <c r="V825" s="53"/>
      <c r="W825" s="53"/>
      <c r="X825" s="53"/>
      <c r="Y825" s="53"/>
      <c r="Z825" s="53"/>
      <c r="AA825" s="53"/>
      <c r="AB825" s="53"/>
      <c r="AC825" s="53"/>
      <c r="AD825" s="53"/>
      <c r="AE825" s="53"/>
      <c r="AF825" s="53"/>
      <c r="AG825" s="53"/>
      <c r="AH825" s="53"/>
      <c r="AI825" s="53"/>
      <c r="AJ825" s="53"/>
      <c r="AK825" s="53"/>
      <c r="AL825" s="53"/>
      <c r="AM825" s="53"/>
      <c r="AN825" s="53"/>
      <c r="AO825" s="53"/>
      <c r="AP825" s="53"/>
      <c r="AQ825" s="53"/>
      <c r="AR825" s="53"/>
      <c r="AS825" s="53"/>
    </row>
    <row r="826" spans="17:45">
      <c r="Q826" s="53"/>
      <c r="R826" s="53"/>
      <c r="S826" s="53"/>
      <c r="T826" s="53"/>
      <c r="U826" s="53"/>
      <c r="V826" s="53"/>
      <c r="W826" s="53"/>
      <c r="X826" s="53"/>
      <c r="Y826" s="53"/>
      <c r="Z826" s="53"/>
      <c r="AA826" s="53"/>
      <c r="AB826" s="53"/>
      <c r="AC826" s="53"/>
      <c r="AD826" s="53"/>
      <c r="AE826" s="53"/>
      <c r="AF826" s="53"/>
      <c r="AG826" s="53"/>
      <c r="AH826" s="53"/>
      <c r="AI826" s="53"/>
      <c r="AJ826" s="53"/>
      <c r="AK826" s="53"/>
      <c r="AL826" s="53"/>
      <c r="AM826" s="53"/>
      <c r="AN826" s="53"/>
      <c r="AO826" s="53"/>
      <c r="AP826" s="53"/>
      <c r="AQ826" s="53"/>
      <c r="AR826" s="53"/>
      <c r="AS826" s="53"/>
    </row>
    <row r="827" spans="17:45">
      <c r="Q827" s="53"/>
      <c r="R827" s="53"/>
      <c r="S827" s="53"/>
      <c r="T827" s="53"/>
      <c r="U827" s="53"/>
      <c r="V827" s="53"/>
      <c r="W827" s="53"/>
      <c r="X827" s="53"/>
      <c r="Y827" s="53"/>
      <c r="Z827" s="53"/>
      <c r="AA827" s="53"/>
      <c r="AB827" s="53"/>
      <c r="AC827" s="53"/>
      <c r="AD827" s="53"/>
      <c r="AE827" s="53"/>
      <c r="AF827" s="53"/>
      <c r="AG827" s="53"/>
      <c r="AH827" s="53"/>
      <c r="AI827" s="53"/>
      <c r="AJ827" s="53"/>
      <c r="AK827" s="53"/>
      <c r="AL827" s="53"/>
      <c r="AM827" s="53"/>
      <c r="AN827" s="53"/>
      <c r="AO827" s="53"/>
      <c r="AP827" s="53"/>
      <c r="AQ827" s="53"/>
      <c r="AR827" s="53"/>
      <c r="AS827" s="53"/>
    </row>
    <row r="828" spans="17:45">
      <c r="Q828" s="53"/>
      <c r="R828" s="53"/>
      <c r="S828" s="53"/>
      <c r="T828" s="53"/>
      <c r="U828" s="53"/>
      <c r="V828" s="53"/>
      <c r="W828" s="53"/>
      <c r="X828" s="53"/>
      <c r="Y828" s="53"/>
      <c r="Z828" s="53"/>
      <c r="AA828" s="53"/>
      <c r="AB828" s="53"/>
      <c r="AC828" s="53"/>
      <c r="AD828" s="53"/>
      <c r="AE828" s="53"/>
      <c r="AF828" s="53"/>
      <c r="AG828" s="53"/>
      <c r="AH828" s="53"/>
      <c r="AI828" s="53"/>
      <c r="AJ828" s="53"/>
      <c r="AK828" s="53"/>
      <c r="AL828" s="53"/>
      <c r="AM828" s="53"/>
      <c r="AN828" s="53"/>
      <c r="AO828" s="53"/>
      <c r="AP828" s="53"/>
      <c r="AQ828" s="53"/>
      <c r="AR828" s="53"/>
      <c r="AS828" s="53"/>
    </row>
    <row r="829" spans="17:45">
      <c r="Q829" s="53"/>
      <c r="R829" s="53"/>
      <c r="S829" s="53"/>
      <c r="T829" s="53"/>
      <c r="U829" s="53"/>
      <c r="V829" s="53"/>
      <c r="W829" s="53"/>
      <c r="X829" s="53"/>
      <c r="Y829" s="53"/>
      <c r="Z829" s="53"/>
      <c r="AA829" s="53"/>
      <c r="AB829" s="53"/>
      <c r="AC829" s="53"/>
      <c r="AD829" s="53"/>
      <c r="AE829" s="53"/>
      <c r="AF829" s="53"/>
      <c r="AG829" s="53"/>
      <c r="AH829" s="53"/>
      <c r="AI829" s="53"/>
      <c r="AJ829" s="53"/>
      <c r="AK829" s="53"/>
      <c r="AL829" s="53"/>
      <c r="AM829" s="53"/>
      <c r="AN829" s="53"/>
      <c r="AO829" s="53"/>
      <c r="AP829" s="53"/>
      <c r="AQ829" s="53"/>
      <c r="AR829" s="53"/>
      <c r="AS829" s="53"/>
    </row>
    <row r="830" spans="17:45">
      <c r="Q830" s="53"/>
      <c r="R830" s="53"/>
      <c r="S830" s="53"/>
      <c r="T830" s="53"/>
      <c r="U830" s="53"/>
      <c r="V830" s="53"/>
      <c r="W830" s="53"/>
      <c r="X830" s="53"/>
      <c r="Y830" s="53"/>
      <c r="Z830" s="53"/>
      <c r="AA830" s="53"/>
      <c r="AB830" s="53"/>
      <c r="AC830" s="53"/>
      <c r="AD830" s="53"/>
      <c r="AE830" s="53"/>
      <c r="AF830" s="53"/>
      <c r="AG830" s="53"/>
      <c r="AH830" s="53"/>
      <c r="AI830" s="53"/>
      <c r="AJ830" s="53"/>
      <c r="AK830" s="53"/>
      <c r="AL830" s="53"/>
      <c r="AM830" s="53"/>
      <c r="AN830" s="53"/>
      <c r="AO830" s="53"/>
      <c r="AP830" s="53"/>
      <c r="AQ830" s="53"/>
      <c r="AR830" s="53"/>
      <c r="AS830" s="53"/>
    </row>
    <row r="831" spans="17:45">
      <c r="Q831" s="53"/>
      <c r="R831" s="53"/>
      <c r="S831" s="53"/>
      <c r="T831" s="53"/>
      <c r="U831" s="53"/>
      <c r="V831" s="53"/>
      <c r="W831" s="53"/>
      <c r="X831" s="53"/>
      <c r="Y831" s="53"/>
      <c r="Z831" s="53"/>
      <c r="AA831" s="53"/>
      <c r="AB831" s="53"/>
      <c r="AC831" s="53"/>
      <c r="AD831" s="53"/>
      <c r="AE831" s="53"/>
      <c r="AF831" s="53"/>
      <c r="AG831" s="53"/>
      <c r="AH831" s="53"/>
      <c r="AI831" s="53"/>
      <c r="AJ831" s="53"/>
      <c r="AK831" s="53"/>
      <c r="AL831" s="53"/>
      <c r="AM831" s="53"/>
      <c r="AN831" s="53"/>
      <c r="AO831" s="53"/>
      <c r="AP831" s="53"/>
      <c r="AQ831" s="53"/>
      <c r="AR831" s="53"/>
      <c r="AS831" s="53"/>
    </row>
    <row r="832" spans="17:45">
      <c r="Q832" s="53"/>
      <c r="R832" s="53"/>
      <c r="S832" s="53"/>
      <c r="T832" s="53"/>
      <c r="U832" s="53"/>
      <c r="V832" s="53"/>
      <c r="W832" s="53"/>
      <c r="X832" s="53"/>
      <c r="Y832" s="53"/>
      <c r="Z832" s="53"/>
      <c r="AA832" s="53"/>
      <c r="AB832" s="53"/>
      <c r="AC832" s="53"/>
      <c r="AD832" s="53"/>
      <c r="AE832" s="53"/>
      <c r="AF832" s="53"/>
      <c r="AG832" s="53"/>
      <c r="AH832" s="53"/>
      <c r="AI832" s="53"/>
      <c r="AJ832" s="53"/>
      <c r="AK832" s="53"/>
      <c r="AL832" s="53"/>
      <c r="AM832" s="53"/>
      <c r="AN832" s="53"/>
      <c r="AO832" s="53"/>
      <c r="AP832" s="53"/>
      <c r="AQ832" s="53"/>
      <c r="AR832" s="53"/>
      <c r="AS832" s="53"/>
    </row>
    <row r="833" spans="17:45">
      <c r="Q833" s="53"/>
      <c r="R833" s="53"/>
      <c r="S833" s="53"/>
      <c r="T833" s="53"/>
      <c r="U833" s="53"/>
      <c r="V833" s="53"/>
      <c r="W833" s="53"/>
      <c r="X833" s="53"/>
      <c r="Y833" s="53"/>
      <c r="Z833" s="53"/>
      <c r="AA833" s="53"/>
      <c r="AB833" s="53"/>
      <c r="AC833" s="53"/>
      <c r="AD833" s="53"/>
      <c r="AE833" s="53"/>
      <c r="AF833" s="53"/>
      <c r="AG833" s="53"/>
      <c r="AH833" s="53"/>
      <c r="AI833" s="53"/>
      <c r="AJ833" s="53"/>
      <c r="AK833" s="53"/>
      <c r="AL833" s="53"/>
      <c r="AM833" s="53"/>
      <c r="AN833" s="53"/>
      <c r="AO833" s="53"/>
      <c r="AP833" s="53"/>
      <c r="AQ833" s="53"/>
      <c r="AR833" s="53"/>
      <c r="AS833" s="53"/>
    </row>
    <row r="834" spans="17:45">
      <c r="Q834" s="53"/>
      <c r="R834" s="53"/>
      <c r="S834" s="53"/>
      <c r="T834" s="53"/>
      <c r="U834" s="53"/>
      <c r="V834" s="53"/>
      <c r="W834" s="53"/>
      <c r="X834" s="53"/>
      <c r="Y834" s="53"/>
      <c r="Z834" s="53"/>
      <c r="AA834" s="53"/>
      <c r="AB834" s="53"/>
      <c r="AC834" s="53"/>
      <c r="AD834" s="53"/>
      <c r="AE834" s="53"/>
      <c r="AF834" s="53"/>
      <c r="AG834" s="53"/>
      <c r="AH834" s="53"/>
      <c r="AI834" s="53"/>
      <c r="AJ834" s="53"/>
      <c r="AK834" s="53"/>
      <c r="AL834" s="53"/>
      <c r="AM834" s="53"/>
      <c r="AN834" s="53"/>
      <c r="AO834" s="53"/>
      <c r="AP834" s="53"/>
      <c r="AQ834" s="53"/>
      <c r="AR834" s="53"/>
      <c r="AS834" s="53"/>
    </row>
    <row r="835" spans="17:45">
      <c r="Q835" s="53"/>
      <c r="R835" s="53"/>
      <c r="S835" s="53"/>
      <c r="T835" s="53"/>
      <c r="U835" s="53"/>
      <c r="V835" s="53"/>
      <c r="W835" s="53"/>
      <c r="X835" s="53"/>
      <c r="Y835" s="53"/>
      <c r="Z835" s="53"/>
      <c r="AA835" s="53"/>
      <c r="AB835" s="53"/>
      <c r="AC835" s="53"/>
      <c r="AD835" s="53"/>
      <c r="AE835" s="53"/>
      <c r="AF835" s="53"/>
      <c r="AG835" s="53"/>
      <c r="AH835" s="53"/>
      <c r="AI835" s="53"/>
      <c r="AJ835" s="53"/>
      <c r="AK835" s="53"/>
      <c r="AL835" s="53"/>
      <c r="AM835" s="53"/>
      <c r="AN835" s="53"/>
      <c r="AO835" s="53"/>
      <c r="AP835" s="53"/>
      <c r="AQ835" s="53"/>
      <c r="AR835" s="53"/>
      <c r="AS835" s="53"/>
    </row>
    <row r="836" spans="17:45">
      <c r="Q836" s="53"/>
      <c r="R836" s="53"/>
      <c r="S836" s="53"/>
      <c r="T836" s="53"/>
      <c r="U836" s="53"/>
      <c r="V836" s="53"/>
      <c r="W836" s="53"/>
      <c r="X836" s="53"/>
      <c r="Y836" s="53"/>
      <c r="Z836" s="53"/>
      <c r="AA836" s="53"/>
      <c r="AB836" s="53"/>
      <c r="AC836" s="53"/>
      <c r="AD836" s="53"/>
      <c r="AE836" s="53"/>
      <c r="AF836" s="53"/>
      <c r="AG836" s="53"/>
      <c r="AH836" s="53"/>
      <c r="AI836" s="53"/>
      <c r="AJ836" s="53"/>
      <c r="AK836" s="53"/>
      <c r="AL836" s="53"/>
      <c r="AM836" s="53"/>
      <c r="AN836" s="53"/>
      <c r="AO836" s="53"/>
      <c r="AP836" s="53"/>
      <c r="AQ836" s="53"/>
      <c r="AR836" s="53"/>
      <c r="AS836" s="53"/>
    </row>
    <row r="837" spans="17:45">
      <c r="Q837" s="53"/>
      <c r="R837" s="53"/>
      <c r="S837" s="53"/>
      <c r="T837" s="53"/>
      <c r="U837" s="53"/>
      <c r="V837" s="53"/>
      <c r="W837" s="53"/>
      <c r="X837" s="53"/>
      <c r="Y837" s="53"/>
      <c r="Z837" s="53"/>
      <c r="AA837" s="53"/>
      <c r="AB837" s="53"/>
      <c r="AC837" s="53"/>
      <c r="AD837" s="53"/>
      <c r="AE837" s="53"/>
      <c r="AF837" s="53"/>
      <c r="AG837" s="53"/>
      <c r="AH837" s="53"/>
      <c r="AI837" s="53"/>
      <c r="AJ837" s="53"/>
      <c r="AK837" s="53"/>
      <c r="AL837" s="53"/>
      <c r="AM837" s="53"/>
      <c r="AN837" s="53"/>
      <c r="AO837" s="53"/>
      <c r="AP837" s="53"/>
      <c r="AQ837" s="53"/>
      <c r="AR837" s="53"/>
      <c r="AS837" s="53"/>
    </row>
    <row r="838" spans="17:45">
      <c r="Q838" s="53"/>
      <c r="R838" s="53"/>
      <c r="S838" s="53"/>
      <c r="T838" s="53"/>
      <c r="U838" s="53"/>
      <c r="V838" s="53"/>
      <c r="W838" s="53"/>
      <c r="X838" s="53"/>
      <c r="Y838" s="53"/>
      <c r="Z838" s="53"/>
      <c r="AA838" s="53"/>
      <c r="AB838" s="53"/>
      <c r="AC838" s="53"/>
      <c r="AD838" s="53"/>
      <c r="AE838" s="53"/>
      <c r="AF838" s="53"/>
      <c r="AG838" s="53"/>
      <c r="AH838" s="53"/>
      <c r="AI838" s="53"/>
      <c r="AJ838" s="53"/>
      <c r="AK838" s="53"/>
      <c r="AL838" s="53"/>
      <c r="AM838" s="53"/>
      <c r="AN838" s="53"/>
      <c r="AO838" s="53"/>
      <c r="AP838" s="53"/>
      <c r="AQ838" s="53"/>
      <c r="AR838" s="53"/>
      <c r="AS838" s="53"/>
    </row>
    <row r="839" spans="17:45">
      <c r="Q839" s="53"/>
      <c r="R839" s="53"/>
      <c r="S839" s="53"/>
      <c r="T839" s="53"/>
      <c r="U839" s="53"/>
      <c r="V839" s="53"/>
      <c r="W839" s="53"/>
      <c r="X839" s="53"/>
      <c r="Y839" s="53"/>
      <c r="Z839" s="53"/>
      <c r="AA839" s="53"/>
      <c r="AB839" s="53"/>
      <c r="AC839" s="53"/>
      <c r="AD839" s="53"/>
      <c r="AE839" s="53"/>
      <c r="AF839" s="53"/>
      <c r="AG839" s="53"/>
      <c r="AH839" s="53"/>
      <c r="AI839" s="53"/>
      <c r="AJ839" s="53"/>
      <c r="AK839" s="53"/>
      <c r="AL839" s="53"/>
      <c r="AM839" s="53"/>
      <c r="AN839" s="53"/>
      <c r="AO839" s="53"/>
      <c r="AP839" s="53"/>
      <c r="AQ839" s="53"/>
      <c r="AR839" s="53"/>
      <c r="AS839" s="53"/>
    </row>
    <row r="840" spans="17:45">
      <c r="Q840" s="53"/>
      <c r="R840" s="53"/>
      <c r="S840" s="53"/>
      <c r="T840" s="53"/>
      <c r="U840" s="53"/>
      <c r="V840" s="53"/>
      <c r="W840" s="53"/>
      <c r="X840" s="53"/>
      <c r="Y840" s="53"/>
      <c r="Z840" s="53"/>
      <c r="AA840" s="53"/>
      <c r="AB840" s="53"/>
      <c r="AC840" s="53"/>
      <c r="AD840" s="53"/>
      <c r="AE840" s="53"/>
      <c r="AF840" s="53"/>
      <c r="AG840" s="53"/>
      <c r="AH840" s="53"/>
      <c r="AI840" s="53"/>
      <c r="AJ840" s="53"/>
      <c r="AK840" s="53"/>
      <c r="AL840" s="53"/>
      <c r="AM840" s="53"/>
      <c r="AN840" s="53"/>
      <c r="AO840" s="53"/>
      <c r="AP840" s="53"/>
      <c r="AQ840" s="53"/>
      <c r="AR840" s="53"/>
      <c r="AS840" s="53"/>
    </row>
    <row r="841" spans="17:45">
      <c r="Q841" s="53"/>
      <c r="R841" s="53"/>
      <c r="S841" s="53"/>
      <c r="T841" s="53"/>
      <c r="U841" s="53"/>
      <c r="V841" s="53"/>
      <c r="W841" s="53"/>
      <c r="X841" s="53"/>
      <c r="Y841" s="53"/>
      <c r="Z841" s="53"/>
      <c r="AA841" s="53"/>
      <c r="AB841" s="53"/>
      <c r="AC841" s="53"/>
      <c r="AD841" s="53"/>
      <c r="AE841" s="53"/>
      <c r="AF841" s="53"/>
      <c r="AG841" s="53"/>
      <c r="AH841" s="53"/>
      <c r="AI841" s="53"/>
      <c r="AJ841" s="53"/>
      <c r="AK841" s="53"/>
      <c r="AL841" s="53"/>
      <c r="AM841" s="53"/>
      <c r="AN841" s="53"/>
      <c r="AO841" s="53"/>
      <c r="AP841" s="53"/>
      <c r="AQ841" s="53"/>
      <c r="AR841" s="53"/>
      <c r="AS841" s="53"/>
    </row>
    <row r="842" spans="17:45">
      <c r="Q842" s="53"/>
      <c r="R842" s="53"/>
      <c r="S842" s="53"/>
      <c r="T842" s="53"/>
      <c r="U842" s="53"/>
      <c r="V842" s="53"/>
      <c r="W842" s="53"/>
      <c r="X842" s="53"/>
      <c r="Y842" s="53"/>
      <c r="Z842" s="53"/>
      <c r="AA842" s="53"/>
      <c r="AB842" s="53"/>
      <c r="AC842" s="53"/>
      <c r="AD842" s="53"/>
      <c r="AE842" s="53"/>
      <c r="AF842" s="53"/>
      <c r="AG842" s="53"/>
      <c r="AH842" s="53"/>
      <c r="AI842" s="53"/>
      <c r="AJ842" s="53"/>
      <c r="AK842" s="53"/>
      <c r="AL842" s="53"/>
      <c r="AM842" s="53"/>
      <c r="AN842" s="53"/>
      <c r="AO842" s="53"/>
      <c r="AP842" s="53"/>
      <c r="AQ842" s="53"/>
      <c r="AR842" s="53"/>
      <c r="AS842" s="53"/>
    </row>
    <row r="843" spans="17:45">
      <c r="Q843" s="53"/>
      <c r="R843" s="53"/>
      <c r="S843" s="53"/>
      <c r="T843" s="53"/>
      <c r="U843" s="53"/>
      <c r="V843" s="53"/>
      <c r="W843" s="53"/>
      <c r="X843" s="53"/>
      <c r="Y843" s="53"/>
      <c r="Z843" s="53"/>
      <c r="AA843" s="53"/>
      <c r="AB843" s="53"/>
      <c r="AC843" s="53"/>
      <c r="AD843" s="53"/>
      <c r="AE843" s="53"/>
      <c r="AF843" s="53"/>
      <c r="AG843" s="53"/>
      <c r="AH843" s="53"/>
      <c r="AI843" s="53"/>
      <c r="AJ843" s="53"/>
      <c r="AK843" s="53"/>
      <c r="AL843" s="53"/>
      <c r="AM843" s="53"/>
      <c r="AN843" s="53"/>
      <c r="AO843" s="53"/>
      <c r="AP843" s="53"/>
      <c r="AQ843" s="53"/>
      <c r="AR843" s="53"/>
      <c r="AS843" s="53"/>
    </row>
    <row r="844" spans="17:45">
      <c r="Q844" s="53"/>
      <c r="R844" s="53"/>
      <c r="S844" s="53"/>
      <c r="T844" s="53"/>
      <c r="U844" s="53"/>
      <c r="V844" s="53"/>
      <c r="W844" s="53"/>
      <c r="X844" s="53"/>
      <c r="Y844" s="53"/>
      <c r="Z844" s="53"/>
      <c r="AA844" s="53"/>
      <c r="AB844" s="53"/>
      <c r="AC844" s="53"/>
      <c r="AD844" s="53"/>
      <c r="AE844" s="53"/>
      <c r="AF844" s="53"/>
      <c r="AG844" s="53"/>
      <c r="AH844" s="53"/>
      <c r="AI844" s="53"/>
      <c r="AJ844" s="53"/>
      <c r="AK844" s="53"/>
      <c r="AL844" s="53"/>
      <c r="AM844" s="53"/>
      <c r="AN844" s="53"/>
      <c r="AO844" s="53"/>
      <c r="AP844" s="53"/>
      <c r="AQ844" s="53"/>
      <c r="AR844" s="53"/>
      <c r="AS844" s="53"/>
    </row>
    <row r="845" spans="17:45">
      <c r="Q845" s="53"/>
      <c r="R845" s="53"/>
      <c r="S845" s="53"/>
      <c r="T845" s="53"/>
      <c r="U845" s="53"/>
      <c r="V845" s="53"/>
      <c r="W845" s="53"/>
      <c r="X845" s="53"/>
      <c r="Y845" s="53"/>
      <c r="Z845" s="53"/>
      <c r="AA845" s="53"/>
      <c r="AB845" s="53"/>
      <c r="AC845" s="53"/>
      <c r="AD845" s="53"/>
      <c r="AE845" s="53"/>
      <c r="AF845" s="53"/>
      <c r="AG845" s="53"/>
      <c r="AH845" s="53"/>
      <c r="AI845" s="53"/>
      <c r="AJ845" s="53"/>
      <c r="AK845" s="53"/>
      <c r="AL845" s="53"/>
      <c r="AM845" s="53"/>
      <c r="AN845" s="53"/>
      <c r="AO845" s="53"/>
      <c r="AP845" s="53"/>
      <c r="AQ845" s="53"/>
      <c r="AR845" s="53"/>
      <c r="AS845" s="53"/>
    </row>
    <row r="846" spans="17:45">
      <c r="Q846" s="53"/>
      <c r="R846" s="53"/>
      <c r="S846" s="53"/>
      <c r="T846" s="53"/>
      <c r="U846" s="53"/>
      <c r="V846" s="53"/>
      <c r="W846" s="53"/>
      <c r="X846" s="53"/>
      <c r="Y846" s="53"/>
      <c r="Z846" s="53"/>
      <c r="AA846" s="53"/>
      <c r="AB846" s="53"/>
      <c r="AC846" s="53"/>
      <c r="AD846" s="53"/>
      <c r="AE846" s="53"/>
      <c r="AF846" s="53"/>
      <c r="AG846" s="53"/>
      <c r="AH846" s="53"/>
      <c r="AI846" s="53"/>
      <c r="AJ846" s="53"/>
      <c r="AK846" s="53"/>
      <c r="AL846" s="53"/>
      <c r="AM846" s="53"/>
      <c r="AN846" s="53"/>
      <c r="AO846" s="53"/>
      <c r="AP846" s="53"/>
      <c r="AQ846" s="53"/>
      <c r="AR846" s="53"/>
      <c r="AS846" s="53"/>
    </row>
    <row r="847" spans="17:45">
      <c r="Q847" s="53"/>
      <c r="R847" s="53"/>
      <c r="S847" s="53"/>
      <c r="T847" s="53"/>
      <c r="U847" s="53"/>
      <c r="V847" s="53"/>
      <c r="W847" s="53"/>
      <c r="X847" s="53"/>
      <c r="Y847" s="53"/>
      <c r="Z847" s="53"/>
      <c r="AA847" s="53"/>
      <c r="AB847" s="53"/>
      <c r="AC847" s="53"/>
      <c r="AD847" s="53"/>
      <c r="AE847" s="53"/>
      <c r="AF847" s="53"/>
      <c r="AG847" s="53"/>
      <c r="AH847" s="53"/>
      <c r="AI847" s="53"/>
      <c r="AJ847" s="53"/>
      <c r="AK847" s="53"/>
      <c r="AL847" s="53"/>
      <c r="AM847" s="53"/>
      <c r="AN847" s="53"/>
      <c r="AO847" s="53"/>
      <c r="AP847" s="53"/>
      <c r="AQ847" s="53"/>
      <c r="AR847" s="53"/>
      <c r="AS847" s="53"/>
    </row>
    <row r="848" spans="17:45">
      <c r="Q848" s="53"/>
      <c r="R848" s="53"/>
      <c r="S848" s="53"/>
      <c r="T848" s="53"/>
      <c r="U848" s="53"/>
      <c r="V848" s="53"/>
      <c r="W848" s="53"/>
      <c r="X848" s="53"/>
      <c r="Y848" s="53"/>
      <c r="Z848" s="53"/>
      <c r="AA848" s="53"/>
      <c r="AB848" s="53"/>
      <c r="AC848" s="53"/>
      <c r="AD848" s="53"/>
      <c r="AE848" s="53"/>
      <c r="AF848" s="53"/>
      <c r="AG848" s="53"/>
      <c r="AH848" s="53"/>
      <c r="AI848" s="53"/>
      <c r="AJ848" s="53"/>
      <c r="AK848" s="53"/>
      <c r="AL848" s="53"/>
      <c r="AM848" s="53"/>
      <c r="AN848" s="53"/>
      <c r="AO848" s="53"/>
      <c r="AP848" s="53"/>
      <c r="AQ848" s="53"/>
      <c r="AR848" s="53"/>
      <c r="AS848" s="53"/>
    </row>
    <row r="849" spans="17:45">
      <c r="Q849" s="53"/>
      <c r="R849" s="53"/>
      <c r="S849" s="53"/>
      <c r="T849" s="53"/>
      <c r="U849" s="53"/>
      <c r="V849" s="53"/>
      <c r="W849" s="53"/>
      <c r="X849" s="53"/>
      <c r="Y849" s="53"/>
      <c r="Z849" s="53"/>
      <c r="AA849" s="53"/>
      <c r="AB849" s="53"/>
      <c r="AC849" s="53"/>
      <c r="AD849" s="53"/>
      <c r="AE849" s="53"/>
      <c r="AF849" s="53"/>
      <c r="AG849" s="53"/>
      <c r="AH849" s="53"/>
      <c r="AI849" s="53"/>
      <c r="AJ849" s="53"/>
      <c r="AK849" s="53"/>
      <c r="AL849" s="53"/>
      <c r="AM849" s="53"/>
      <c r="AN849" s="53"/>
      <c r="AO849" s="53"/>
      <c r="AP849" s="53"/>
      <c r="AQ849" s="53"/>
      <c r="AR849" s="53"/>
      <c r="AS849" s="53"/>
    </row>
    <row r="850" spans="17:45">
      <c r="Q850" s="53"/>
      <c r="R850" s="53"/>
      <c r="S850" s="53"/>
      <c r="T850" s="53"/>
      <c r="U850" s="53"/>
      <c r="V850" s="53"/>
      <c r="W850" s="53"/>
      <c r="X850" s="53"/>
      <c r="Y850" s="53"/>
      <c r="Z850" s="53"/>
      <c r="AA850" s="53"/>
      <c r="AB850" s="53"/>
      <c r="AC850" s="53"/>
      <c r="AD850" s="53"/>
      <c r="AE850" s="53"/>
      <c r="AF850" s="53"/>
      <c r="AG850" s="53"/>
      <c r="AH850" s="53"/>
      <c r="AI850" s="53"/>
      <c r="AJ850" s="53"/>
      <c r="AK850" s="53"/>
      <c r="AL850" s="53"/>
      <c r="AM850" s="53"/>
      <c r="AN850" s="53"/>
      <c r="AO850" s="53"/>
      <c r="AP850" s="53"/>
      <c r="AQ850" s="53"/>
      <c r="AR850" s="53"/>
      <c r="AS850" s="53"/>
    </row>
    <row r="851" spans="17:45">
      <c r="Q851" s="53"/>
      <c r="R851" s="53"/>
      <c r="S851" s="53"/>
      <c r="T851" s="53"/>
      <c r="U851" s="53"/>
      <c r="V851" s="53"/>
      <c r="W851" s="53"/>
      <c r="X851" s="53"/>
      <c r="Y851" s="53"/>
      <c r="Z851" s="53"/>
      <c r="AA851" s="53"/>
      <c r="AB851" s="53"/>
      <c r="AC851" s="53"/>
      <c r="AD851" s="53"/>
      <c r="AE851" s="53"/>
      <c r="AF851" s="53"/>
      <c r="AG851" s="53"/>
      <c r="AH851" s="53"/>
      <c r="AI851" s="53"/>
      <c r="AJ851" s="53"/>
      <c r="AK851" s="53"/>
      <c r="AL851" s="53"/>
      <c r="AM851" s="53"/>
      <c r="AN851" s="53"/>
      <c r="AO851" s="53"/>
      <c r="AP851" s="53"/>
      <c r="AQ851" s="53"/>
      <c r="AR851" s="53"/>
      <c r="AS851" s="53"/>
    </row>
    <row r="852" spans="17:45">
      <c r="Q852" s="53"/>
      <c r="R852" s="53"/>
      <c r="S852" s="53"/>
      <c r="T852" s="53"/>
      <c r="U852" s="53"/>
      <c r="V852" s="53"/>
      <c r="W852" s="53"/>
      <c r="X852" s="53"/>
      <c r="Y852" s="53"/>
      <c r="Z852" s="53"/>
      <c r="AA852" s="53"/>
      <c r="AB852" s="53"/>
      <c r="AC852" s="53"/>
      <c r="AD852" s="53"/>
      <c r="AE852" s="53"/>
      <c r="AF852" s="53"/>
      <c r="AG852" s="53"/>
      <c r="AH852" s="53"/>
      <c r="AI852" s="53"/>
      <c r="AJ852" s="53"/>
      <c r="AK852" s="53"/>
      <c r="AL852" s="53"/>
      <c r="AM852" s="53"/>
      <c r="AN852" s="53"/>
      <c r="AO852" s="53"/>
      <c r="AP852" s="53"/>
      <c r="AQ852" s="53"/>
      <c r="AR852" s="53"/>
      <c r="AS852" s="53"/>
    </row>
    <row r="853" spans="17:45">
      <c r="Q853" s="53"/>
      <c r="R853" s="53"/>
      <c r="S853" s="53"/>
      <c r="T853" s="53"/>
      <c r="U853" s="53"/>
      <c r="V853" s="53"/>
      <c r="W853" s="53"/>
      <c r="X853" s="53"/>
      <c r="Y853" s="53"/>
      <c r="Z853" s="53"/>
      <c r="AA853" s="53"/>
      <c r="AB853" s="53"/>
      <c r="AC853" s="53"/>
      <c r="AD853" s="53"/>
      <c r="AE853" s="53"/>
      <c r="AF853" s="53"/>
      <c r="AG853" s="53"/>
      <c r="AH853" s="53"/>
      <c r="AI853" s="53"/>
      <c r="AJ853" s="53"/>
      <c r="AK853" s="53"/>
      <c r="AL853" s="53"/>
      <c r="AM853" s="53"/>
      <c r="AN853" s="53"/>
      <c r="AO853" s="53"/>
      <c r="AP853" s="53"/>
      <c r="AQ853" s="53"/>
      <c r="AR853" s="53"/>
      <c r="AS853" s="53"/>
    </row>
    <row r="854" spans="17:45">
      <c r="Q854" s="53"/>
      <c r="R854" s="53"/>
      <c r="S854" s="53"/>
      <c r="T854" s="53"/>
      <c r="U854" s="53"/>
      <c r="V854" s="53"/>
      <c r="W854" s="53"/>
      <c r="X854" s="53"/>
      <c r="Y854" s="53"/>
      <c r="Z854" s="53"/>
      <c r="AA854" s="53"/>
      <c r="AB854" s="53"/>
      <c r="AC854" s="53"/>
      <c r="AD854" s="53"/>
      <c r="AE854" s="53"/>
      <c r="AF854" s="53"/>
      <c r="AG854" s="53"/>
      <c r="AH854" s="53"/>
      <c r="AI854" s="53"/>
      <c r="AJ854" s="53"/>
      <c r="AK854" s="53"/>
      <c r="AL854" s="53"/>
      <c r="AM854" s="53"/>
      <c r="AN854" s="53"/>
      <c r="AO854" s="53"/>
      <c r="AP854" s="53"/>
      <c r="AQ854" s="53"/>
      <c r="AR854" s="53"/>
      <c r="AS854" s="53"/>
    </row>
    <row r="855" spans="17:45">
      <c r="Q855" s="53"/>
      <c r="R855" s="53"/>
      <c r="S855" s="53"/>
      <c r="T855" s="53"/>
      <c r="U855" s="53"/>
      <c r="V855" s="53"/>
      <c r="W855" s="53"/>
      <c r="X855" s="53"/>
      <c r="Y855" s="53"/>
      <c r="Z855" s="53"/>
      <c r="AA855" s="53"/>
      <c r="AB855" s="53"/>
      <c r="AC855" s="53"/>
      <c r="AD855" s="53"/>
      <c r="AE855" s="53"/>
      <c r="AF855" s="53"/>
      <c r="AG855" s="53"/>
      <c r="AH855" s="53"/>
      <c r="AI855" s="53"/>
      <c r="AJ855" s="53"/>
      <c r="AK855" s="53"/>
      <c r="AL855" s="53"/>
      <c r="AM855" s="53"/>
      <c r="AN855" s="53"/>
      <c r="AO855" s="53"/>
      <c r="AP855" s="53"/>
      <c r="AQ855" s="53"/>
      <c r="AR855" s="53"/>
      <c r="AS855" s="53"/>
    </row>
    <row r="856" spans="17:45">
      <c r="Q856" s="53"/>
      <c r="R856" s="53"/>
      <c r="S856" s="53"/>
      <c r="T856" s="53"/>
      <c r="U856" s="53"/>
      <c r="V856" s="53"/>
      <c r="W856" s="53"/>
      <c r="X856" s="53"/>
      <c r="Y856" s="53"/>
      <c r="Z856" s="53"/>
      <c r="AA856" s="53"/>
      <c r="AB856" s="53"/>
      <c r="AC856" s="53"/>
      <c r="AD856" s="53"/>
      <c r="AE856" s="53"/>
      <c r="AF856" s="53"/>
      <c r="AG856" s="53"/>
      <c r="AH856" s="53"/>
      <c r="AI856" s="53"/>
      <c r="AJ856" s="53"/>
      <c r="AK856" s="53"/>
      <c r="AL856" s="53"/>
      <c r="AM856" s="53"/>
      <c r="AN856" s="53"/>
      <c r="AO856" s="53"/>
      <c r="AP856" s="53"/>
      <c r="AQ856" s="53"/>
      <c r="AR856" s="53"/>
      <c r="AS856" s="53"/>
    </row>
    <row r="857" spans="17:45">
      <c r="Q857" s="53"/>
      <c r="R857" s="53"/>
      <c r="S857" s="53"/>
      <c r="T857" s="53"/>
      <c r="U857" s="53"/>
      <c r="V857" s="53"/>
      <c r="W857" s="53"/>
      <c r="X857" s="53"/>
      <c r="Y857" s="53"/>
      <c r="Z857" s="53"/>
      <c r="AA857" s="53"/>
      <c r="AB857" s="53"/>
      <c r="AC857" s="53"/>
      <c r="AD857" s="53"/>
      <c r="AE857" s="53"/>
      <c r="AF857" s="53"/>
      <c r="AG857" s="53"/>
      <c r="AH857" s="53"/>
      <c r="AI857" s="53"/>
      <c r="AJ857" s="53"/>
      <c r="AK857" s="53"/>
      <c r="AL857" s="53"/>
      <c r="AM857" s="53"/>
      <c r="AN857" s="53"/>
      <c r="AO857" s="53"/>
      <c r="AP857" s="53"/>
      <c r="AQ857" s="53"/>
      <c r="AR857" s="53"/>
      <c r="AS857" s="53"/>
    </row>
    <row r="858" spans="17:45">
      <c r="Q858" s="53"/>
      <c r="R858" s="53"/>
      <c r="S858" s="53"/>
      <c r="T858" s="53"/>
      <c r="U858" s="53"/>
      <c r="V858" s="53"/>
      <c r="W858" s="53"/>
      <c r="X858" s="53"/>
      <c r="Y858" s="53"/>
      <c r="Z858" s="53"/>
      <c r="AA858" s="53"/>
      <c r="AB858" s="53"/>
      <c r="AC858" s="53"/>
      <c r="AD858" s="53"/>
      <c r="AE858" s="53"/>
      <c r="AF858" s="53"/>
      <c r="AG858" s="53"/>
      <c r="AH858" s="53"/>
      <c r="AI858" s="53"/>
      <c r="AJ858" s="53"/>
      <c r="AK858" s="53"/>
      <c r="AL858" s="53"/>
      <c r="AM858" s="53"/>
      <c r="AN858" s="53"/>
      <c r="AO858" s="53"/>
      <c r="AP858" s="53"/>
      <c r="AQ858" s="53"/>
      <c r="AR858" s="53"/>
      <c r="AS858" s="53"/>
    </row>
    <row r="859" spans="17:45">
      <c r="Q859" s="53"/>
      <c r="R859" s="53"/>
      <c r="S859" s="53"/>
      <c r="T859" s="53"/>
      <c r="U859" s="53"/>
      <c r="V859" s="53"/>
      <c r="W859" s="53"/>
      <c r="X859" s="53"/>
      <c r="Y859" s="53"/>
      <c r="Z859" s="53"/>
      <c r="AA859" s="53"/>
      <c r="AB859" s="53"/>
      <c r="AC859" s="53"/>
      <c r="AD859" s="53"/>
      <c r="AE859" s="53"/>
      <c r="AF859" s="53"/>
      <c r="AG859" s="53"/>
      <c r="AH859" s="53"/>
      <c r="AI859" s="53"/>
      <c r="AJ859" s="53"/>
      <c r="AK859" s="53"/>
      <c r="AL859" s="53"/>
      <c r="AM859" s="53"/>
      <c r="AN859" s="53"/>
      <c r="AO859" s="53"/>
      <c r="AP859" s="53"/>
      <c r="AQ859" s="53"/>
      <c r="AR859" s="53"/>
      <c r="AS859" s="53"/>
    </row>
    <row r="860" spans="17:45">
      <c r="Q860" s="53"/>
      <c r="R860" s="53"/>
      <c r="S860" s="53"/>
      <c r="T860" s="53"/>
      <c r="U860" s="53"/>
      <c r="V860" s="53"/>
      <c r="W860" s="53"/>
      <c r="X860" s="53"/>
      <c r="Y860" s="53"/>
      <c r="Z860" s="53"/>
      <c r="AA860" s="53"/>
      <c r="AB860" s="53"/>
      <c r="AC860" s="53"/>
      <c r="AD860" s="53"/>
      <c r="AE860" s="53"/>
      <c r="AF860" s="53"/>
      <c r="AG860" s="53"/>
      <c r="AH860" s="53"/>
      <c r="AI860" s="53"/>
      <c r="AJ860" s="53"/>
      <c r="AK860" s="53"/>
      <c r="AL860" s="53"/>
      <c r="AM860" s="53"/>
      <c r="AN860" s="53"/>
      <c r="AO860" s="53"/>
      <c r="AP860" s="53"/>
      <c r="AQ860" s="53"/>
      <c r="AR860" s="53"/>
      <c r="AS860" s="53"/>
    </row>
    <row r="861" spans="17:45">
      <c r="Q861" s="53"/>
      <c r="R861" s="53"/>
      <c r="S861" s="53"/>
      <c r="T861" s="53"/>
      <c r="U861" s="53"/>
      <c r="V861" s="53"/>
      <c r="W861" s="53"/>
      <c r="X861" s="53"/>
      <c r="Y861" s="53"/>
      <c r="Z861" s="53"/>
      <c r="AA861" s="53"/>
      <c r="AB861" s="53"/>
      <c r="AC861" s="53"/>
      <c r="AD861" s="53"/>
      <c r="AE861" s="53"/>
      <c r="AF861" s="53"/>
      <c r="AG861" s="53"/>
      <c r="AH861" s="53"/>
      <c r="AI861" s="53"/>
      <c r="AJ861" s="53"/>
      <c r="AK861" s="53"/>
      <c r="AL861" s="53"/>
      <c r="AM861" s="53"/>
      <c r="AN861" s="53"/>
      <c r="AO861" s="53"/>
      <c r="AP861" s="53"/>
      <c r="AQ861" s="53"/>
      <c r="AR861" s="53"/>
      <c r="AS861" s="53"/>
    </row>
    <row r="862" spans="17:45">
      <c r="Q862" s="53"/>
      <c r="R862" s="53"/>
      <c r="S862" s="53"/>
      <c r="T862" s="53"/>
      <c r="U862" s="53"/>
      <c r="V862" s="53"/>
      <c r="W862" s="53"/>
      <c r="X862" s="53"/>
      <c r="Y862" s="53"/>
      <c r="Z862" s="53"/>
      <c r="AA862" s="53"/>
      <c r="AB862" s="53"/>
      <c r="AC862" s="53"/>
      <c r="AD862" s="53"/>
      <c r="AE862" s="53"/>
      <c r="AF862" s="53"/>
      <c r="AG862" s="53"/>
      <c r="AH862" s="53"/>
      <c r="AI862" s="53"/>
      <c r="AJ862" s="53"/>
      <c r="AK862" s="53"/>
      <c r="AL862" s="53"/>
      <c r="AM862" s="53"/>
      <c r="AN862" s="53"/>
      <c r="AO862" s="53"/>
      <c r="AP862" s="53"/>
      <c r="AQ862" s="53"/>
      <c r="AR862" s="53"/>
      <c r="AS862" s="53"/>
    </row>
    <row r="863" spans="17:45">
      <c r="Q863" s="53"/>
      <c r="R863" s="53"/>
      <c r="S863" s="53"/>
      <c r="T863" s="53"/>
      <c r="U863" s="53"/>
      <c r="V863" s="53"/>
      <c r="W863" s="53"/>
      <c r="X863" s="53"/>
      <c r="Y863" s="53"/>
      <c r="Z863" s="53"/>
      <c r="AA863" s="53"/>
      <c r="AB863" s="53"/>
      <c r="AC863" s="53"/>
      <c r="AD863" s="53"/>
      <c r="AE863" s="53"/>
      <c r="AF863" s="53"/>
      <c r="AG863" s="53"/>
      <c r="AH863" s="53"/>
      <c r="AI863" s="53"/>
      <c r="AJ863" s="53"/>
      <c r="AK863" s="53"/>
      <c r="AL863" s="53"/>
      <c r="AM863" s="53"/>
      <c r="AN863" s="53"/>
      <c r="AO863" s="53"/>
      <c r="AP863" s="53"/>
      <c r="AQ863" s="53"/>
      <c r="AR863" s="53"/>
      <c r="AS863" s="53"/>
    </row>
    <row r="864" spans="17:45">
      <c r="Q864" s="53"/>
      <c r="R864" s="53"/>
      <c r="S864" s="53"/>
      <c r="T864" s="53"/>
      <c r="U864" s="53"/>
      <c r="V864" s="53"/>
      <c r="W864" s="53"/>
      <c r="X864" s="53"/>
      <c r="Y864" s="53"/>
      <c r="Z864" s="53"/>
      <c r="AA864" s="53"/>
      <c r="AB864" s="53"/>
      <c r="AC864" s="53"/>
      <c r="AD864" s="53"/>
      <c r="AE864" s="53"/>
      <c r="AF864" s="53"/>
      <c r="AG864" s="53"/>
      <c r="AH864" s="53"/>
      <c r="AI864" s="53"/>
      <c r="AJ864" s="53"/>
      <c r="AK864" s="53"/>
      <c r="AL864" s="53"/>
      <c r="AM864" s="53"/>
      <c r="AN864" s="53"/>
      <c r="AO864" s="53"/>
      <c r="AP864" s="53"/>
      <c r="AQ864" s="53"/>
      <c r="AR864" s="53"/>
      <c r="AS864" s="53"/>
    </row>
    <row r="865" spans="17:45">
      <c r="Q865" s="53"/>
      <c r="R865" s="53"/>
      <c r="S865" s="53"/>
      <c r="T865" s="53"/>
      <c r="U865" s="53"/>
      <c r="V865" s="53"/>
      <c r="W865" s="53"/>
      <c r="X865" s="53"/>
      <c r="Y865" s="53"/>
      <c r="Z865" s="53"/>
      <c r="AA865" s="53"/>
      <c r="AB865" s="53"/>
      <c r="AC865" s="53"/>
      <c r="AD865" s="53"/>
      <c r="AE865" s="53"/>
      <c r="AF865" s="53"/>
      <c r="AG865" s="53"/>
      <c r="AH865" s="53"/>
      <c r="AI865" s="53"/>
      <c r="AJ865" s="53"/>
      <c r="AK865" s="53"/>
      <c r="AL865" s="53"/>
      <c r="AM865" s="53"/>
      <c r="AN865" s="53"/>
      <c r="AO865" s="53"/>
      <c r="AP865" s="53"/>
      <c r="AQ865" s="53"/>
      <c r="AR865" s="53"/>
      <c r="AS865" s="53"/>
    </row>
    <row r="866" spans="17:45">
      <c r="Q866" s="53"/>
      <c r="R866" s="53"/>
      <c r="S866" s="53"/>
      <c r="T866" s="53"/>
      <c r="U866" s="53"/>
      <c r="V866" s="53"/>
      <c r="W866" s="53"/>
      <c r="X866" s="53"/>
      <c r="Y866" s="53"/>
      <c r="Z866" s="53"/>
      <c r="AA866" s="53"/>
      <c r="AB866" s="53"/>
      <c r="AC866" s="53"/>
      <c r="AD866" s="53"/>
      <c r="AE866" s="53"/>
      <c r="AF866" s="53"/>
      <c r="AG866" s="53"/>
      <c r="AH866" s="53"/>
      <c r="AI866" s="53"/>
      <c r="AJ866" s="53"/>
      <c r="AK866" s="53"/>
      <c r="AL866" s="53"/>
      <c r="AM866" s="53"/>
      <c r="AN866" s="53"/>
      <c r="AO866" s="53"/>
      <c r="AP866" s="53"/>
      <c r="AQ866" s="53"/>
      <c r="AR866" s="53"/>
      <c r="AS866" s="53"/>
    </row>
    <row r="867" spans="17:45">
      <c r="Q867" s="53"/>
      <c r="R867" s="53"/>
      <c r="S867" s="53"/>
      <c r="T867" s="53"/>
      <c r="U867" s="53"/>
      <c r="V867" s="53"/>
      <c r="W867" s="53"/>
      <c r="X867" s="53"/>
      <c r="Y867" s="53"/>
      <c r="Z867" s="53"/>
      <c r="AA867" s="53"/>
      <c r="AB867" s="53"/>
      <c r="AC867" s="53"/>
      <c r="AD867" s="53"/>
      <c r="AE867" s="53"/>
      <c r="AF867" s="53"/>
      <c r="AG867" s="53"/>
      <c r="AH867" s="53"/>
      <c r="AI867" s="53"/>
      <c r="AJ867" s="53"/>
      <c r="AK867" s="53"/>
      <c r="AL867" s="53"/>
      <c r="AM867" s="53"/>
      <c r="AN867" s="53"/>
      <c r="AO867" s="53"/>
      <c r="AP867" s="53"/>
      <c r="AQ867" s="53"/>
      <c r="AR867" s="53"/>
      <c r="AS867" s="53"/>
    </row>
    <row r="868" spans="17:45">
      <c r="Q868" s="53"/>
      <c r="R868" s="53"/>
      <c r="S868" s="53"/>
      <c r="T868" s="53"/>
      <c r="U868" s="53"/>
      <c r="V868" s="53"/>
      <c r="W868" s="53"/>
      <c r="X868" s="53"/>
      <c r="Y868" s="53"/>
      <c r="Z868" s="53"/>
      <c r="AA868" s="53"/>
      <c r="AB868" s="53"/>
      <c r="AC868" s="53"/>
      <c r="AD868" s="53"/>
      <c r="AE868" s="53"/>
      <c r="AF868" s="53"/>
      <c r="AG868" s="53"/>
      <c r="AH868" s="53"/>
      <c r="AI868" s="53"/>
      <c r="AJ868" s="53"/>
      <c r="AK868" s="53"/>
      <c r="AL868" s="53"/>
      <c r="AM868" s="53"/>
      <c r="AN868" s="53"/>
      <c r="AO868" s="53"/>
      <c r="AP868" s="53"/>
      <c r="AQ868" s="53"/>
      <c r="AR868" s="53"/>
      <c r="AS868" s="53"/>
    </row>
    <row r="869" spans="17:45">
      <c r="Q869" s="53"/>
      <c r="R869" s="53"/>
      <c r="S869" s="53"/>
      <c r="T869" s="53"/>
      <c r="U869" s="53"/>
      <c r="V869" s="53"/>
      <c r="W869" s="53"/>
      <c r="X869" s="53"/>
      <c r="Y869" s="53"/>
      <c r="Z869" s="53"/>
      <c r="AA869" s="53"/>
      <c r="AB869" s="53"/>
      <c r="AC869" s="53"/>
      <c r="AD869" s="53"/>
      <c r="AE869" s="53"/>
      <c r="AF869" s="53"/>
      <c r="AG869" s="53"/>
      <c r="AH869" s="53"/>
      <c r="AI869" s="53"/>
      <c r="AJ869" s="53"/>
      <c r="AK869" s="53"/>
      <c r="AL869" s="53"/>
      <c r="AM869" s="53"/>
      <c r="AN869" s="53"/>
      <c r="AO869" s="53"/>
      <c r="AP869" s="53"/>
      <c r="AQ869" s="53"/>
      <c r="AR869" s="53"/>
      <c r="AS869" s="53"/>
    </row>
    <row r="870" spans="17:45">
      <c r="Q870" s="53"/>
      <c r="R870" s="53"/>
      <c r="S870" s="53"/>
      <c r="T870" s="53"/>
      <c r="U870" s="53"/>
      <c r="V870" s="53"/>
      <c r="W870" s="53"/>
      <c r="X870" s="53"/>
      <c r="Y870" s="53"/>
      <c r="Z870" s="53"/>
      <c r="AA870" s="53"/>
      <c r="AB870" s="53"/>
      <c r="AC870" s="53"/>
      <c r="AD870" s="53"/>
      <c r="AE870" s="53"/>
      <c r="AF870" s="53"/>
      <c r="AG870" s="53"/>
      <c r="AH870" s="53"/>
      <c r="AI870" s="53"/>
      <c r="AJ870" s="53"/>
      <c r="AK870" s="53"/>
      <c r="AL870" s="53"/>
      <c r="AM870" s="53"/>
      <c r="AN870" s="53"/>
      <c r="AO870" s="53"/>
      <c r="AP870" s="53"/>
      <c r="AQ870" s="53"/>
      <c r="AR870" s="53"/>
      <c r="AS870" s="53"/>
    </row>
    <row r="871" spans="17:45">
      <c r="Q871" s="53"/>
      <c r="R871" s="53"/>
      <c r="S871" s="53"/>
      <c r="T871" s="53"/>
      <c r="U871" s="53"/>
      <c r="V871" s="53"/>
      <c r="W871" s="53"/>
      <c r="X871" s="53"/>
      <c r="Y871" s="53"/>
      <c r="Z871" s="53"/>
      <c r="AA871" s="53"/>
      <c r="AB871" s="53"/>
      <c r="AC871" s="53"/>
      <c r="AD871" s="53"/>
      <c r="AE871" s="53"/>
      <c r="AF871" s="53"/>
      <c r="AG871" s="53"/>
      <c r="AH871" s="53"/>
      <c r="AI871" s="53"/>
      <c r="AJ871" s="53"/>
      <c r="AK871" s="53"/>
      <c r="AL871" s="53"/>
      <c r="AM871" s="53"/>
      <c r="AN871" s="53"/>
      <c r="AO871" s="53"/>
      <c r="AP871" s="53"/>
      <c r="AQ871" s="53"/>
      <c r="AR871" s="53"/>
      <c r="AS871" s="53"/>
    </row>
    <row r="872" spans="17:45">
      <c r="Q872" s="53"/>
      <c r="R872" s="53"/>
      <c r="S872" s="53"/>
      <c r="T872" s="53"/>
      <c r="U872" s="53"/>
      <c r="V872" s="53"/>
      <c r="W872" s="53"/>
      <c r="X872" s="53"/>
      <c r="Y872" s="53"/>
      <c r="Z872" s="53"/>
      <c r="AA872" s="53"/>
      <c r="AB872" s="53"/>
      <c r="AC872" s="53"/>
      <c r="AD872" s="53"/>
      <c r="AE872" s="53"/>
      <c r="AF872" s="53"/>
      <c r="AG872" s="53"/>
      <c r="AH872" s="53"/>
      <c r="AI872" s="53"/>
      <c r="AJ872" s="53"/>
      <c r="AK872" s="53"/>
      <c r="AL872" s="53"/>
      <c r="AM872" s="53"/>
      <c r="AN872" s="53"/>
      <c r="AO872" s="53"/>
      <c r="AP872" s="53"/>
      <c r="AQ872" s="53"/>
      <c r="AR872" s="53"/>
      <c r="AS872" s="53"/>
    </row>
    <row r="873" spans="17:45">
      <c r="Q873" s="53"/>
      <c r="R873" s="53"/>
      <c r="S873" s="53"/>
      <c r="T873" s="53"/>
      <c r="U873" s="53"/>
      <c r="V873" s="53"/>
      <c r="W873" s="53"/>
      <c r="X873" s="53"/>
      <c r="Y873" s="53"/>
      <c r="Z873" s="53"/>
      <c r="AA873" s="53"/>
      <c r="AB873" s="53"/>
      <c r="AC873" s="53"/>
      <c r="AD873" s="53"/>
      <c r="AE873" s="53"/>
      <c r="AF873" s="53"/>
      <c r="AG873" s="53"/>
      <c r="AH873" s="53"/>
      <c r="AI873" s="53"/>
      <c r="AJ873" s="53"/>
      <c r="AK873" s="53"/>
      <c r="AL873" s="53"/>
      <c r="AM873" s="53"/>
      <c r="AN873" s="53"/>
      <c r="AO873" s="53"/>
      <c r="AP873" s="53"/>
      <c r="AQ873" s="53"/>
      <c r="AR873" s="53"/>
      <c r="AS873" s="53"/>
    </row>
    <row r="874" spans="17:45">
      <c r="Q874" s="53"/>
      <c r="R874" s="53"/>
      <c r="S874" s="53"/>
      <c r="T874" s="53"/>
      <c r="U874" s="53"/>
      <c r="V874" s="53"/>
      <c r="W874" s="53"/>
      <c r="X874" s="53"/>
      <c r="Y874" s="53"/>
      <c r="Z874" s="53"/>
      <c r="AA874" s="53"/>
      <c r="AB874" s="53"/>
      <c r="AC874" s="53"/>
      <c r="AD874" s="53"/>
      <c r="AE874" s="53"/>
      <c r="AF874" s="53"/>
      <c r="AG874" s="53"/>
      <c r="AH874" s="53"/>
      <c r="AI874" s="53"/>
      <c r="AJ874" s="53"/>
      <c r="AK874" s="53"/>
      <c r="AL874" s="53"/>
      <c r="AM874" s="53"/>
      <c r="AN874" s="53"/>
      <c r="AO874" s="53"/>
      <c r="AP874" s="53"/>
      <c r="AQ874" s="53"/>
      <c r="AR874" s="53"/>
      <c r="AS874" s="53"/>
    </row>
    <row r="875" spans="17:45">
      <c r="Q875" s="53"/>
      <c r="R875" s="53"/>
      <c r="S875" s="53"/>
      <c r="T875" s="53"/>
      <c r="U875" s="53"/>
      <c r="V875" s="53"/>
      <c r="W875" s="53"/>
      <c r="X875" s="53"/>
      <c r="Y875" s="53"/>
      <c r="Z875" s="53"/>
      <c r="AA875" s="53"/>
      <c r="AB875" s="53"/>
      <c r="AC875" s="53"/>
      <c r="AD875" s="53"/>
      <c r="AE875" s="53"/>
      <c r="AF875" s="53"/>
      <c r="AG875" s="53"/>
      <c r="AH875" s="53"/>
      <c r="AI875" s="53"/>
      <c r="AJ875" s="53"/>
      <c r="AK875" s="53"/>
      <c r="AL875" s="53"/>
      <c r="AM875" s="53"/>
      <c r="AN875" s="53"/>
      <c r="AO875" s="53"/>
      <c r="AP875" s="53"/>
      <c r="AQ875" s="53"/>
      <c r="AR875" s="53"/>
      <c r="AS875" s="53"/>
    </row>
    <row r="876" spans="17:45">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53"/>
      <c r="AN876" s="53"/>
      <c r="AO876" s="53"/>
      <c r="AP876" s="53"/>
      <c r="AQ876" s="53"/>
      <c r="AR876" s="53"/>
      <c r="AS876" s="53"/>
    </row>
    <row r="877" spans="17:45">
      <c r="Q877" s="53"/>
      <c r="R877" s="53"/>
      <c r="S877" s="53"/>
      <c r="T877" s="53"/>
      <c r="U877" s="53"/>
      <c r="V877" s="53"/>
      <c r="W877" s="53"/>
      <c r="X877" s="53"/>
      <c r="Y877" s="53"/>
      <c r="Z877" s="53"/>
      <c r="AA877" s="53"/>
      <c r="AB877" s="53"/>
      <c r="AC877" s="53"/>
      <c r="AD877" s="53"/>
      <c r="AE877" s="53"/>
      <c r="AF877" s="53"/>
      <c r="AG877" s="53"/>
      <c r="AH877" s="53"/>
      <c r="AI877" s="53"/>
      <c r="AJ877" s="53"/>
      <c r="AK877" s="53"/>
      <c r="AL877" s="53"/>
      <c r="AM877" s="53"/>
      <c r="AN877" s="53"/>
      <c r="AO877" s="53"/>
      <c r="AP877" s="53"/>
      <c r="AQ877" s="53"/>
      <c r="AR877" s="53"/>
      <c r="AS877" s="53"/>
    </row>
    <row r="878" spans="17:45">
      <c r="Q878" s="53"/>
      <c r="R878" s="53"/>
      <c r="S878" s="53"/>
      <c r="T878" s="53"/>
      <c r="U878" s="53"/>
      <c r="V878" s="53"/>
      <c r="W878" s="53"/>
      <c r="X878" s="53"/>
      <c r="Y878" s="53"/>
      <c r="Z878" s="53"/>
      <c r="AA878" s="53"/>
      <c r="AB878" s="53"/>
      <c r="AC878" s="53"/>
      <c r="AD878" s="53"/>
      <c r="AE878" s="53"/>
      <c r="AF878" s="53"/>
      <c r="AG878" s="53"/>
      <c r="AH878" s="53"/>
      <c r="AI878" s="53"/>
      <c r="AJ878" s="53"/>
      <c r="AK878" s="53"/>
      <c r="AL878" s="53"/>
      <c r="AM878" s="53"/>
      <c r="AN878" s="53"/>
      <c r="AO878" s="53"/>
      <c r="AP878" s="53"/>
      <c r="AQ878" s="53"/>
      <c r="AR878" s="53"/>
      <c r="AS878" s="53"/>
    </row>
    <row r="879" spans="17:45">
      <c r="Q879" s="53"/>
      <c r="R879" s="53"/>
      <c r="S879" s="53"/>
      <c r="T879" s="53"/>
      <c r="U879" s="53"/>
      <c r="V879" s="53"/>
      <c r="W879" s="53"/>
      <c r="X879" s="53"/>
      <c r="Y879" s="53"/>
      <c r="Z879" s="53"/>
      <c r="AA879" s="53"/>
      <c r="AB879" s="53"/>
      <c r="AC879" s="53"/>
      <c r="AD879" s="53"/>
      <c r="AE879" s="53"/>
      <c r="AF879" s="53"/>
      <c r="AG879" s="53"/>
      <c r="AH879" s="53"/>
      <c r="AI879" s="53"/>
      <c r="AJ879" s="53"/>
      <c r="AK879" s="53"/>
      <c r="AL879" s="53"/>
      <c r="AM879" s="53"/>
      <c r="AN879" s="53"/>
      <c r="AO879" s="53"/>
      <c r="AP879" s="53"/>
      <c r="AQ879" s="53"/>
      <c r="AR879" s="53"/>
      <c r="AS879" s="53"/>
    </row>
    <row r="880" spans="17:45">
      <c r="Q880" s="53"/>
      <c r="R880" s="53"/>
      <c r="S880" s="53"/>
      <c r="T880" s="53"/>
      <c r="U880" s="53"/>
      <c r="V880" s="53"/>
      <c r="W880" s="53"/>
      <c r="X880" s="53"/>
      <c r="Y880" s="53"/>
      <c r="Z880" s="53"/>
      <c r="AA880" s="53"/>
      <c r="AB880" s="53"/>
      <c r="AC880" s="53"/>
      <c r="AD880" s="53"/>
      <c r="AE880" s="53"/>
      <c r="AF880" s="53"/>
      <c r="AG880" s="53"/>
      <c r="AH880" s="53"/>
      <c r="AI880" s="53"/>
      <c r="AJ880" s="53"/>
      <c r="AK880" s="53"/>
      <c r="AL880" s="53"/>
      <c r="AM880" s="53"/>
      <c r="AN880" s="53"/>
      <c r="AO880" s="53"/>
      <c r="AP880" s="53"/>
      <c r="AQ880" s="53"/>
      <c r="AR880" s="53"/>
      <c r="AS880" s="53"/>
    </row>
    <row r="881" spans="17:45">
      <c r="Q881" s="53"/>
      <c r="R881" s="53"/>
      <c r="S881" s="53"/>
      <c r="T881" s="53"/>
      <c r="U881" s="53"/>
      <c r="V881" s="53"/>
      <c r="W881" s="53"/>
      <c r="X881" s="53"/>
      <c r="Y881" s="53"/>
      <c r="Z881" s="53"/>
      <c r="AA881" s="53"/>
      <c r="AB881" s="53"/>
      <c r="AC881" s="53"/>
      <c r="AD881" s="53"/>
      <c r="AE881" s="53"/>
      <c r="AF881" s="53"/>
      <c r="AG881" s="53"/>
      <c r="AH881" s="53"/>
      <c r="AI881" s="53"/>
      <c r="AJ881" s="53"/>
      <c r="AK881" s="53"/>
      <c r="AL881" s="53"/>
      <c r="AM881" s="53"/>
      <c r="AN881" s="53"/>
      <c r="AO881" s="53"/>
      <c r="AP881" s="53"/>
      <c r="AQ881" s="53"/>
      <c r="AR881" s="53"/>
      <c r="AS881" s="53"/>
    </row>
    <row r="882" spans="17:45">
      <c r="Q882" s="53"/>
      <c r="R882" s="53"/>
      <c r="S882" s="53"/>
      <c r="T882" s="53"/>
      <c r="U882" s="53"/>
      <c r="V882" s="53"/>
      <c r="W882" s="53"/>
      <c r="X882" s="53"/>
      <c r="Y882" s="53"/>
      <c r="Z882" s="53"/>
      <c r="AA882" s="53"/>
      <c r="AB882" s="53"/>
      <c r="AC882" s="53"/>
      <c r="AD882" s="53"/>
      <c r="AE882" s="53"/>
      <c r="AF882" s="53"/>
      <c r="AG882" s="53"/>
      <c r="AH882" s="53"/>
      <c r="AI882" s="53"/>
      <c r="AJ882" s="53"/>
      <c r="AK882" s="53"/>
      <c r="AL882" s="53"/>
      <c r="AM882" s="53"/>
      <c r="AN882" s="53"/>
      <c r="AO882" s="53"/>
      <c r="AP882" s="53"/>
      <c r="AQ882" s="53"/>
      <c r="AR882" s="53"/>
      <c r="AS882" s="53"/>
    </row>
    <row r="883" spans="17:45">
      <c r="Q883" s="53"/>
      <c r="R883" s="53"/>
      <c r="S883" s="53"/>
      <c r="T883" s="53"/>
      <c r="U883" s="53"/>
      <c r="V883" s="53"/>
      <c r="W883" s="53"/>
      <c r="X883" s="53"/>
      <c r="Y883" s="53"/>
      <c r="Z883" s="53"/>
      <c r="AA883" s="53"/>
      <c r="AB883" s="53"/>
      <c r="AC883" s="53"/>
      <c r="AD883" s="53"/>
      <c r="AE883" s="53"/>
      <c r="AF883" s="53"/>
      <c r="AG883" s="53"/>
      <c r="AH883" s="53"/>
      <c r="AI883" s="53"/>
      <c r="AJ883" s="53"/>
      <c r="AK883" s="53"/>
      <c r="AL883" s="53"/>
      <c r="AM883" s="53"/>
      <c r="AN883" s="53"/>
      <c r="AO883" s="53"/>
      <c r="AP883" s="53"/>
      <c r="AQ883" s="53"/>
      <c r="AR883" s="53"/>
      <c r="AS883" s="53"/>
    </row>
    <row r="884" spans="17:45">
      <c r="Q884" s="53"/>
      <c r="R884" s="53"/>
      <c r="S884" s="53"/>
      <c r="T884" s="53"/>
      <c r="U884" s="53"/>
      <c r="V884" s="53"/>
      <c r="W884" s="53"/>
      <c r="X884" s="53"/>
      <c r="Y884" s="53"/>
      <c r="Z884" s="53"/>
      <c r="AA884" s="53"/>
      <c r="AB884" s="53"/>
      <c r="AC884" s="53"/>
      <c r="AD884" s="53"/>
      <c r="AE884" s="53"/>
      <c r="AF884" s="53"/>
      <c r="AG884" s="53"/>
      <c r="AH884" s="53"/>
      <c r="AI884" s="53"/>
      <c r="AJ884" s="53"/>
      <c r="AK884" s="53"/>
      <c r="AL884" s="53"/>
      <c r="AM884" s="53"/>
      <c r="AN884" s="53"/>
      <c r="AO884" s="53"/>
      <c r="AP884" s="53"/>
      <c r="AQ884" s="53"/>
      <c r="AR884" s="53"/>
      <c r="AS884" s="53"/>
    </row>
    <row r="885" spans="17:45">
      <c r="Q885" s="53"/>
      <c r="R885" s="53"/>
      <c r="S885" s="53"/>
      <c r="T885" s="53"/>
      <c r="U885" s="53"/>
      <c r="V885" s="53"/>
      <c r="W885" s="53"/>
      <c r="X885" s="53"/>
      <c r="Y885" s="53"/>
      <c r="Z885" s="53"/>
      <c r="AA885" s="53"/>
      <c r="AB885" s="53"/>
      <c r="AC885" s="53"/>
      <c r="AD885" s="53"/>
      <c r="AE885" s="53"/>
      <c r="AF885" s="53"/>
      <c r="AG885" s="53"/>
      <c r="AH885" s="53"/>
      <c r="AI885" s="53"/>
      <c r="AJ885" s="53"/>
      <c r="AK885" s="53"/>
      <c r="AL885" s="53"/>
      <c r="AM885" s="53"/>
      <c r="AN885" s="53"/>
      <c r="AO885" s="53"/>
      <c r="AP885" s="53"/>
      <c r="AQ885" s="53"/>
      <c r="AR885" s="53"/>
      <c r="AS885" s="53"/>
    </row>
    <row r="886" spans="17:45">
      <c r="Q886" s="53"/>
      <c r="R886" s="53"/>
      <c r="S886" s="53"/>
      <c r="T886" s="53"/>
      <c r="U886" s="53"/>
      <c r="V886" s="53"/>
      <c r="W886" s="53"/>
      <c r="X886" s="53"/>
      <c r="Y886" s="53"/>
      <c r="Z886" s="53"/>
      <c r="AA886" s="53"/>
      <c r="AB886" s="53"/>
      <c r="AC886" s="53"/>
      <c r="AD886" s="53"/>
      <c r="AE886" s="53"/>
      <c r="AF886" s="53"/>
      <c r="AG886" s="53"/>
      <c r="AH886" s="53"/>
      <c r="AI886" s="53"/>
      <c r="AJ886" s="53"/>
      <c r="AK886" s="53"/>
      <c r="AL886" s="53"/>
      <c r="AM886" s="53"/>
      <c r="AN886" s="53"/>
      <c r="AO886" s="53"/>
      <c r="AP886" s="53"/>
      <c r="AQ886" s="53"/>
      <c r="AR886" s="53"/>
      <c r="AS886" s="53"/>
    </row>
    <row r="887" spans="17:45">
      <c r="Q887" s="53"/>
      <c r="R887" s="53"/>
      <c r="S887" s="53"/>
      <c r="T887" s="53"/>
      <c r="U887" s="53"/>
      <c r="V887" s="53"/>
      <c r="W887" s="53"/>
      <c r="X887" s="53"/>
      <c r="Y887" s="53"/>
      <c r="Z887" s="53"/>
      <c r="AA887" s="53"/>
      <c r="AB887" s="53"/>
      <c r="AC887" s="53"/>
      <c r="AD887" s="53"/>
      <c r="AE887" s="53"/>
      <c r="AF887" s="53"/>
      <c r="AG887" s="53"/>
      <c r="AH887" s="53"/>
      <c r="AI887" s="53"/>
      <c r="AJ887" s="53"/>
      <c r="AK887" s="53"/>
      <c r="AL887" s="53"/>
      <c r="AM887" s="53"/>
      <c r="AN887" s="53"/>
      <c r="AO887" s="53"/>
      <c r="AP887" s="53"/>
      <c r="AQ887" s="53"/>
      <c r="AR887" s="53"/>
      <c r="AS887" s="53"/>
    </row>
    <row r="888" spans="17:45">
      <c r="Q888" s="53"/>
      <c r="R888" s="53"/>
      <c r="S888" s="53"/>
      <c r="T888" s="53"/>
      <c r="U888" s="53"/>
      <c r="V888" s="53"/>
      <c r="W888" s="53"/>
      <c r="X888" s="53"/>
      <c r="Y888" s="53"/>
      <c r="Z888" s="53"/>
      <c r="AA888" s="53"/>
      <c r="AB888" s="53"/>
      <c r="AC888" s="53"/>
      <c r="AD888" s="53"/>
      <c r="AE888" s="53"/>
      <c r="AF888" s="53"/>
      <c r="AG888" s="53"/>
      <c r="AH888" s="53"/>
      <c r="AI888" s="53"/>
      <c r="AJ888" s="53"/>
      <c r="AK888" s="53"/>
      <c r="AL888" s="53"/>
      <c r="AM888" s="53"/>
      <c r="AN888" s="53"/>
      <c r="AO888" s="53"/>
      <c r="AP888" s="53"/>
      <c r="AQ888" s="53"/>
      <c r="AR888" s="53"/>
      <c r="AS888" s="53"/>
    </row>
    <row r="889" spans="17:45">
      <c r="Q889" s="53"/>
      <c r="R889" s="53"/>
      <c r="S889" s="53"/>
      <c r="T889" s="53"/>
      <c r="U889" s="53"/>
      <c r="V889" s="53"/>
      <c r="W889" s="53"/>
      <c r="X889" s="53"/>
      <c r="Y889" s="53"/>
      <c r="Z889" s="53"/>
      <c r="AA889" s="53"/>
      <c r="AB889" s="53"/>
      <c r="AC889" s="53"/>
      <c r="AD889" s="53"/>
      <c r="AE889" s="53"/>
      <c r="AF889" s="53"/>
      <c r="AG889" s="53"/>
      <c r="AH889" s="53"/>
      <c r="AI889" s="53"/>
      <c r="AJ889" s="53"/>
      <c r="AK889" s="53"/>
      <c r="AL889" s="53"/>
      <c r="AM889" s="53"/>
      <c r="AN889" s="53"/>
      <c r="AO889" s="53"/>
      <c r="AP889" s="53"/>
      <c r="AQ889" s="53"/>
      <c r="AR889" s="53"/>
      <c r="AS889" s="53"/>
    </row>
    <row r="890" spans="17:45">
      <c r="Q890" s="53"/>
      <c r="R890" s="53"/>
      <c r="S890" s="53"/>
      <c r="T890" s="53"/>
      <c r="U890" s="53"/>
      <c r="V890" s="53"/>
      <c r="W890" s="53"/>
      <c r="X890" s="53"/>
      <c r="Y890" s="53"/>
      <c r="Z890" s="53"/>
      <c r="AA890" s="53"/>
      <c r="AB890" s="53"/>
      <c r="AC890" s="53"/>
      <c r="AD890" s="53"/>
      <c r="AE890" s="53"/>
      <c r="AF890" s="53"/>
      <c r="AG890" s="53"/>
      <c r="AH890" s="53"/>
      <c r="AI890" s="53"/>
      <c r="AJ890" s="53"/>
      <c r="AK890" s="53"/>
      <c r="AL890" s="53"/>
      <c r="AM890" s="53"/>
      <c r="AN890" s="53"/>
      <c r="AO890" s="53"/>
      <c r="AP890" s="53"/>
      <c r="AQ890" s="53"/>
      <c r="AR890" s="53"/>
      <c r="AS890" s="53"/>
    </row>
    <row r="891" spans="17:45">
      <c r="Q891" s="53"/>
      <c r="R891" s="53"/>
      <c r="S891" s="53"/>
      <c r="T891" s="53"/>
      <c r="U891" s="53"/>
      <c r="V891" s="53"/>
      <c r="W891" s="53"/>
      <c r="X891" s="53"/>
      <c r="Y891" s="53"/>
      <c r="Z891" s="53"/>
      <c r="AA891" s="53"/>
      <c r="AB891" s="53"/>
      <c r="AC891" s="53"/>
      <c r="AD891" s="53"/>
      <c r="AE891" s="53"/>
      <c r="AF891" s="53"/>
      <c r="AG891" s="53"/>
      <c r="AH891" s="53"/>
      <c r="AI891" s="53"/>
      <c r="AJ891" s="53"/>
      <c r="AK891" s="53"/>
      <c r="AL891" s="53"/>
      <c r="AM891" s="53"/>
      <c r="AN891" s="53"/>
      <c r="AO891" s="53"/>
      <c r="AP891" s="53"/>
      <c r="AQ891" s="53"/>
      <c r="AR891" s="53"/>
      <c r="AS891" s="53"/>
    </row>
    <row r="892" spans="17:45">
      <c r="Q892" s="53"/>
      <c r="R892" s="53"/>
      <c r="S892" s="53"/>
      <c r="T892" s="53"/>
      <c r="U892" s="53"/>
      <c r="V892" s="53"/>
      <c r="W892" s="53"/>
      <c r="X892" s="53"/>
      <c r="Y892" s="53"/>
      <c r="Z892" s="53"/>
      <c r="AA892" s="53"/>
      <c r="AB892" s="53"/>
      <c r="AC892" s="53"/>
      <c r="AD892" s="53"/>
      <c r="AE892" s="53"/>
      <c r="AF892" s="53"/>
      <c r="AG892" s="53"/>
      <c r="AH892" s="53"/>
      <c r="AI892" s="53"/>
      <c r="AJ892" s="53"/>
      <c r="AK892" s="53"/>
      <c r="AL892" s="53"/>
      <c r="AM892" s="53"/>
      <c r="AN892" s="53"/>
      <c r="AO892" s="53"/>
      <c r="AP892" s="53"/>
      <c r="AQ892" s="53"/>
      <c r="AR892" s="53"/>
      <c r="AS892" s="53"/>
    </row>
    <row r="893" spans="17:45">
      <c r="Q893" s="53"/>
      <c r="R893" s="53"/>
      <c r="S893" s="53"/>
      <c r="T893" s="53"/>
      <c r="U893" s="53"/>
      <c r="V893" s="53"/>
      <c r="W893" s="53"/>
      <c r="X893" s="53"/>
      <c r="Y893" s="53"/>
      <c r="Z893" s="53"/>
      <c r="AA893" s="53"/>
      <c r="AB893" s="53"/>
      <c r="AC893" s="53"/>
      <c r="AD893" s="53"/>
      <c r="AE893" s="53"/>
      <c r="AF893" s="53"/>
      <c r="AG893" s="53"/>
      <c r="AH893" s="53"/>
      <c r="AI893" s="53"/>
      <c r="AJ893" s="53"/>
      <c r="AK893" s="53"/>
      <c r="AL893" s="53"/>
      <c r="AM893" s="53"/>
      <c r="AN893" s="53"/>
      <c r="AO893" s="53"/>
      <c r="AP893" s="53"/>
      <c r="AQ893" s="53"/>
      <c r="AR893" s="53"/>
      <c r="AS893" s="53"/>
    </row>
    <row r="894" spans="17:45">
      <c r="Q894" s="53"/>
      <c r="R894" s="53"/>
      <c r="S894" s="53"/>
      <c r="T894" s="53"/>
      <c r="U894" s="53"/>
      <c r="V894" s="53"/>
      <c r="W894" s="53"/>
      <c r="X894" s="53"/>
      <c r="Y894" s="53"/>
      <c r="Z894" s="53"/>
      <c r="AA894" s="53"/>
      <c r="AB894" s="53"/>
      <c r="AC894" s="53"/>
      <c r="AD894" s="53"/>
      <c r="AE894" s="53"/>
      <c r="AF894" s="53"/>
      <c r="AG894" s="53"/>
      <c r="AH894" s="53"/>
      <c r="AI894" s="53"/>
      <c r="AJ894" s="53"/>
      <c r="AK894" s="53"/>
      <c r="AL894" s="53"/>
      <c r="AM894" s="53"/>
      <c r="AN894" s="53"/>
      <c r="AO894" s="53"/>
      <c r="AP894" s="53"/>
      <c r="AQ894" s="53"/>
      <c r="AR894" s="53"/>
      <c r="AS894" s="53"/>
    </row>
    <row r="895" spans="17:45">
      <c r="Q895" s="53"/>
      <c r="R895" s="53"/>
      <c r="S895" s="53"/>
      <c r="T895" s="53"/>
      <c r="U895" s="53"/>
      <c r="V895" s="53"/>
      <c r="W895" s="53"/>
      <c r="X895" s="53"/>
      <c r="Y895" s="53"/>
      <c r="Z895" s="53"/>
      <c r="AA895" s="53"/>
      <c r="AB895" s="53"/>
      <c r="AC895" s="53"/>
      <c r="AD895" s="53"/>
      <c r="AE895" s="53"/>
      <c r="AF895" s="53"/>
      <c r="AG895" s="53"/>
      <c r="AH895" s="53"/>
      <c r="AI895" s="53"/>
      <c r="AJ895" s="53"/>
      <c r="AK895" s="53"/>
      <c r="AL895" s="53"/>
      <c r="AM895" s="53"/>
      <c r="AN895" s="53"/>
      <c r="AO895" s="53"/>
      <c r="AP895" s="53"/>
      <c r="AQ895" s="53"/>
      <c r="AR895" s="53"/>
      <c r="AS895" s="53"/>
    </row>
    <row r="896" spans="17:45">
      <c r="Q896" s="53"/>
      <c r="R896" s="53"/>
      <c r="S896" s="53"/>
      <c r="T896" s="53"/>
      <c r="U896" s="53"/>
      <c r="V896" s="53"/>
      <c r="W896" s="53"/>
      <c r="X896" s="53"/>
      <c r="Y896" s="53"/>
      <c r="Z896" s="53"/>
      <c r="AA896" s="53"/>
      <c r="AB896" s="53"/>
      <c r="AC896" s="53"/>
      <c r="AD896" s="53"/>
      <c r="AE896" s="53"/>
      <c r="AF896" s="53"/>
      <c r="AG896" s="53"/>
      <c r="AH896" s="53"/>
      <c r="AI896" s="53"/>
      <c r="AJ896" s="53"/>
      <c r="AK896" s="53"/>
      <c r="AL896" s="53"/>
      <c r="AM896" s="53"/>
      <c r="AN896" s="53"/>
      <c r="AO896" s="53"/>
      <c r="AP896" s="53"/>
      <c r="AQ896" s="53"/>
      <c r="AR896" s="53"/>
      <c r="AS896" s="53"/>
    </row>
    <row r="897" spans="17:45">
      <c r="Q897" s="53"/>
      <c r="R897" s="53"/>
      <c r="S897" s="53"/>
      <c r="T897" s="53"/>
      <c r="U897" s="53"/>
      <c r="V897" s="53"/>
      <c r="W897" s="53"/>
      <c r="X897" s="53"/>
      <c r="Y897" s="53"/>
      <c r="Z897" s="53"/>
      <c r="AA897" s="53"/>
      <c r="AB897" s="53"/>
      <c r="AC897" s="53"/>
      <c r="AD897" s="53"/>
      <c r="AE897" s="53"/>
      <c r="AF897" s="53"/>
      <c r="AG897" s="53"/>
      <c r="AH897" s="53"/>
      <c r="AI897" s="53"/>
      <c r="AJ897" s="53"/>
      <c r="AK897" s="53"/>
      <c r="AL897" s="53"/>
      <c r="AM897" s="53"/>
      <c r="AN897" s="53"/>
      <c r="AO897" s="53"/>
      <c r="AP897" s="53"/>
      <c r="AQ897" s="53"/>
      <c r="AR897" s="53"/>
      <c r="AS897" s="53"/>
    </row>
    <row r="898" spans="17:45">
      <c r="Q898" s="53"/>
      <c r="R898" s="53"/>
      <c r="S898" s="53"/>
      <c r="T898" s="53"/>
      <c r="U898" s="53"/>
      <c r="V898" s="53"/>
      <c r="W898" s="53"/>
      <c r="X898" s="53"/>
      <c r="Y898" s="53"/>
      <c r="Z898" s="53"/>
      <c r="AA898" s="53"/>
      <c r="AB898" s="53"/>
      <c r="AC898" s="53"/>
      <c r="AD898" s="53"/>
      <c r="AE898" s="53"/>
      <c r="AF898" s="53"/>
      <c r="AG898" s="53"/>
      <c r="AH898" s="53"/>
      <c r="AI898" s="53"/>
      <c r="AJ898" s="53"/>
      <c r="AK898" s="53"/>
      <c r="AL898" s="53"/>
      <c r="AM898" s="53"/>
      <c r="AN898" s="53"/>
      <c r="AO898" s="53"/>
      <c r="AP898" s="53"/>
      <c r="AQ898" s="53"/>
      <c r="AR898" s="53"/>
      <c r="AS898" s="53"/>
    </row>
    <row r="899" spans="17:45">
      <c r="Q899" s="53"/>
      <c r="R899" s="53"/>
      <c r="S899" s="53"/>
      <c r="T899" s="53"/>
      <c r="U899" s="53"/>
      <c r="V899" s="53"/>
      <c r="W899" s="53"/>
      <c r="X899" s="53"/>
      <c r="Y899" s="53"/>
      <c r="Z899" s="53"/>
      <c r="AA899" s="53"/>
      <c r="AB899" s="53"/>
      <c r="AC899" s="53"/>
      <c r="AD899" s="53"/>
      <c r="AE899" s="53"/>
      <c r="AF899" s="53"/>
      <c r="AG899" s="53"/>
      <c r="AH899" s="53"/>
      <c r="AI899" s="53"/>
      <c r="AJ899" s="53"/>
      <c r="AK899" s="53"/>
      <c r="AL899" s="53"/>
      <c r="AM899" s="53"/>
      <c r="AN899" s="53"/>
      <c r="AO899" s="53"/>
      <c r="AP899" s="53"/>
      <c r="AQ899" s="53"/>
      <c r="AR899" s="53"/>
      <c r="AS899" s="53"/>
    </row>
    <row r="900" spans="17:45">
      <c r="Q900" s="53"/>
      <c r="R900" s="53"/>
      <c r="S900" s="53"/>
      <c r="T900" s="53"/>
      <c r="U900" s="53"/>
      <c r="V900" s="53"/>
      <c r="W900" s="53"/>
      <c r="X900" s="53"/>
      <c r="Y900" s="53"/>
      <c r="Z900" s="53"/>
      <c r="AA900" s="53"/>
      <c r="AB900" s="53"/>
      <c r="AC900" s="53"/>
      <c r="AD900" s="53"/>
      <c r="AE900" s="53"/>
      <c r="AF900" s="53"/>
      <c r="AG900" s="53"/>
      <c r="AH900" s="53"/>
      <c r="AI900" s="53"/>
      <c r="AJ900" s="53"/>
      <c r="AK900" s="53"/>
      <c r="AL900" s="53"/>
      <c r="AM900" s="53"/>
      <c r="AN900" s="53"/>
      <c r="AO900" s="53"/>
      <c r="AP900" s="53"/>
      <c r="AQ900" s="53"/>
      <c r="AR900" s="53"/>
      <c r="AS900" s="53"/>
    </row>
    <row r="901" spans="17:45">
      <c r="Q901" s="53"/>
      <c r="R901" s="53"/>
      <c r="S901" s="53"/>
      <c r="T901" s="53"/>
      <c r="U901" s="53"/>
      <c r="V901" s="53"/>
      <c r="W901" s="53"/>
      <c r="X901" s="53"/>
      <c r="Y901" s="53"/>
      <c r="Z901" s="53"/>
      <c r="AA901" s="53"/>
      <c r="AB901" s="53"/>
      <c r="AC901" s="53"/>
      <c r="AD901" s="53"/>
      <c r="AE901" s="53"/>
      <c r="AF901" s="53"/>
      <c r="AG901" s="53"/>
      <c r="AH901" s="53"/>
      <c r="AI901" s="53"/>
      <c r="AJ901" s="53"/>
      <c r="AK901" s="53"/>
      <c r="AL901" s="53"/>
      <c r="AM901" s="53"/>
      <c r="AN901" s="53"/>
      <c r="AO901" s="53"/>
      <c r="AP901" s="53"/>
      <c r="AQ901" s="53"/>
      <c r="AR901" s="53"/>
      <c r="AS901" s="53"/>
    </row>
    <row r="902" spans="17:45">
      <c r="Q902" s="53"/>
      <c r="R902" s="53"/>
      <c r="S902" s="53"/>
      <c r="T902" s="53"/>
      <c r="U902" s="53"/>
      <c r="V902" s="53"/>
      <c r="W902" s="53"/>
      <c r="X902" s="53"/>
      <c r="Y902" s="53"/>
      <c r="Z902" s="53"/>
      <c r="AA902" s="53"/>
      <c r="AB902" s="53"/>
      <c r="AC902" s="53"/>
      <c r="AD902" s="53"/>
      <c r="AE902" s="53"/>
      <c r="AF902" s="53"/>
      <c r="AG902" s="53"/>
      <c r="AH902" s="53"/>
      <c r="AI902" s="53"/>
      <c r="AJ902" s="53"/>
      <c r="AK902" s="53"/>
      <c r="AL902" s="53"/>
      <c r="AM902" s="53"/>
      <c r="AN902" s="53"/>
      <c r="AO902" s="53"/>
      <c r="AP902" s="53"/>
      <c r="AQ902" s="53"/>
      <c r="AR902" s="53"/>
      <c r="AS902" s="53"/>
    </row>
    <row r="903" spans="17:45">
      <c r="Q903" s="53"/>
      <c r="R903" s="53"/>
      <c r="S903" s="53"/>
      <c r="T903" s="53"/>
      <c r="U903" s="53"/>
      <c r="V903" s="53"/>
      <c r="W903" s="53"/>
      <c r="X903" s="53"/>
      <c r="Y903" s="53"/>
      <c r="Z903" s="53"/>
      <c r="AA903" s="53"/>
      <c r="AB903" s="53"/>
      <c r="AC903" s="53"/>
      <c r="AD903" s="53"/>
      <c r="AE903" s="53"/>
      <c r="AF903" s="53"/>
      <c r="AG903" s="53"/>
      <c r="AH903" s="53"/>
      <c r="AI903" s="53"/>
      <c r="AJ903" s="53"/>
      <c r="AK903" s="53"/>
      <c r="AL903" s="53"/>
      <c r="AM903" s="53"/>
      <c r="AN903" s="53"/>
      <c r="AO903" s="53"/>
      <c r="AP903" s="53"/>
      <c r="AQ903" s="53"/>
      <c r="AR903" s="53"/>
      <c r="AS903" s="53"/>
    </row>
    <row r="904" spans="17:45">
      <c r="Q904" s="53"/>
      <c r="R904" s="53"/>
      <c r="S904" s="53"/>
      <c r="T904" s="53"/>
      <c r="U904" s="53"/>
      <c r="V904" s="53"/>
      <c r="W904" s="53"/>
      <c r="X904" s="53"/>
      <c r="Y904" s="53"/>
      <c r="Z904" s="53"/>
      <c r="AA904" s="53"/>
      <c r="AB904" s="53"/>
      <c r="AC904" s="53"/>
      <c r="AD904" s="53"/>
      <c r="AE904" s="53"/>
      <c r="AF904" s="53"/>
      <c r="AG904" s="53"/>
      <c r="AH904" s="53"/>
      <c r="AI904" s="53"/>
      <c r="AJ904" s="53"/>
      <c r="AK904" s="53"/>
      <c r="AL904" s="53"/>
      <c r="AM904" s="53"/>
      <c r="AN904" s="53"/>
      <c r="AO904" s="53"/>
      <c r="AP904" s="53"/>
      <c r="AQ904" s="53"/>
      <c r="AR904" s="53"/>
      <c r="AS904" s="53"/>
    </row>
    <row r="905" spans="17:45">
      <c r="Q905" s="53"/>
      <c r="R905" s="53"/>
      <c r="S905" s="53"/>
      <c r="T905" s="53"/>
      <c r="U905" s="53"/>
      <c r="V905" s="53"/>
      <c r="W905" s="53"/>
      <c r="X905" s="53"/>
      <c r="Y905" s="53"/>
      <c r="Z905" s="53"/>
      <c r="AA905" s="53"/>
      <c r="AB905" s="53"/>
      <c r="AC905" s="53"/>
      <c r="AD905" s="53"/>
      <c r="AE905" s="53"/>
      <c r="AF905" s="53"/>
      <c r="AG905" s="53"/>
      <c r="AH905" s="53"/>
      <c r="AI905" s="53"/>
      <c r="AJ905" s="53"/>
      <c r="AK905" s="53"/>
      <c r="AL905" s="53"/>
      <c r="AM905" s="53"/>
      <c r="AN905" s="53"/>
      <c r="AO905" s="53"/>
      <c r="AP905" s="53"/>
      <c r="AQ905" s="53"/>
      <c r="AR905" s="53"/>
      <c r="AS905" s="53"/>
    </row>
    <row r="906" spans="17:45">
      <c r="Q906" s="53"/>
      <c r="R906" s="53"/>
      <c r="S906" s="53"/>
      <c r="T906" s="53"/>
      <c r="U906" s="53"/>
      <c r="V906" s="53"/>
      <c r="W906" s="53"/>
      <c r="X906" s="53"/>
      <c r="Y906" s="53"/>
      <c r="Z906" s="53"/>
      <c r="AA906" s="53"/>
      <c r="AB906" s="53"/>
      <c r="AC906" s="53"/>
      <c r="AD906" s="53"/>
      <c r="AE906" s="53"/>
      <c r="AF906" s="53"/>
      <c r="AG906" s="53"/>
      <c r="AH906" s="53"/>
      <c r="AI906" s="53"/>
      <c r="AJ906" s="53"/>
      <c r="AK906" s="53"/>
      <c r="AL906" s="53"/>
      <c r="AM906" s="53"/>
      <c r="AN906" s="53"/>
      <c r="AO906" s="53"/>
      <c r="AP906" s="53"/>
      <c r="AQ906" s="53"/>
      <c r="AR906" s="53"/>
      <c r="AS906" s="53"/>
    </row>
    <row r="907" spans="17:45">
      <c r="Q907" s="53"/>
      <c r="R907" s="53"/>
      <c r="S907" s="53"/>
      <c r="T907" s="53"/>
      <c r="U907" s="53"/>
      <c r="V907" s="53"/>
      <c r="W907" s="53"/>
      <c r="X907" s="53"/>
      <c r="Y907" s="53"/>
      <c r="Z907" s="53"/>
      <c r="AA907" s="53"/>
      <c r="AB907" s="53"/>
      <c r="AC907" s="53"/>
      <c r="AD907" s="53"/>
      <c r="AE907" s="53"/>
      <c r="AF907" s="53"/>
      <c r="AG907" s="53"/>
      <c r="AH907" s="53"/>
      <c r="AI907" s="53"/>
      <c r="AJ907" s="53"/>
      <c r="AK907" s="53"/>
      <c r="AL907" s="53"/>
      <c r="AM907" s="53"/>
      <c r="AN907" s="53"/>
      <c r="AO907" s="53"/>
      <c r="AP907" s="53"/>
      <c r="AQ907" s="53"/>
      <c r="AR907" s="53"/>
      <c r="AS907" s="53"/>
    </row>
    <row r="908" spans="17:45">
      <c r="Q908" s="53"/>
      <c r="R908" s="53"/>
      <c r="S908" s="53"/>
      <c r="T908" s="53"/>
      <c r="U908" s="53"/>
      <c r="V908" s="53"/>
      <c r="W908" s="53"/>
      <c r="X908" s="53"/>
      <c r="Y908" s="53"/>
      <c r="Z908" s="53"/>
      <c r="AA908" s="53"/>
      <c r="AB908" s="53"/>
      <c r="AC908" s="53"/>
      <c r="AD908" s="53"/>
      <c r="AE908" s="53"/>
      <c r="AF908" s="53"/>
      <c r="AG908" s="53"/>
      <c r="AH908" s="53"/>
      <c r="AI908" s="53"/>
      <c r="AJ908" s="53"/>
      <c r="AK908" s="53"/>
      <c r="AL908" s="53"/>
      <c r="AM908" s="53"/>
      <c r="AN908" s="53"/>
      <c r="AO908" s="53"/>
      <c r="AP908" s="53"/>
      <c r="AQ908" s="53"/>
      <c r="AR908" s="53"/>
      <c r="AS908" s="53"/>
    </row>
    <row r="909" spans="17:45">
      <c r="Q909" s="53"/>
      <c r="R909" s="53"/>
      <c r="S909" s="53"/>
      <c r="T909" s="53"/>
      <c r="U909" s="53"/>
      <c r="V909" s="53"/>
      <c r="W909" s="53"/>
      <c r="X909" s="53"/>
      <c r="Y909" s="53"/>
      <c r="Z909" s="53"/>
      <c r="AA909" s="53"/>
      <c r="AB909" s="53"/>
      <c r="AC909" s="53"/>
      <c r="AD909" s="53"/>
      <c r="AE909" s="53"/>
      <c r="AF909" s="53"/>
      <c r="AG909" s="53"/>
      <c r="AH909" s="53"/>
      <c r="AI909" s="53"/>
      <c r="AJ909" s="53"/>
      <c r="AK909" s="53"/>
      <c r="AL909" s="53"/>
      <c r="AM909" s="53"/>
      <c r="AN909" s="53"/>
      <c r="AO909" s="53"/>
      <c r="AP909" s="53"/>
      <c r="AQ909" s="53"/>
      <c r="AR909" s="53"/>
      <c r="AS909" s="53"/>
    </row>
    <row r="910" spans="17:45">
      <c r="Q910" s="53"/>
      <c r="R910" s="53"/>
      <c r="S910" s="53"/>
      <c r="T910" s="53"/>
      <c r="U910" s="53"/>
      <c r="V910" s="53"/>
      <c r="W910" s="53"/>
      <c r="X910" s="53"/>
      <c r="Y910" s="53"/>
      <c r="Z910" s="53"/>
      <c r="AA910" s="53"/>
      <c r="AB910" s="53"/>
      <c r="AC910" s="53"/>
      <c r="AD910" s="53"/>
      <c r="AE910" s="53"/>
      <c r="AF910" s="53"/>
      <c r="AG910" s="53"/>
      <c r="AH910" s="53"/>
      <c r="AI910" s="53"/>
      <c r="AJ910" s="53"/>
      <c r="AK910" s="53"/>
      <c r="AL910" s="53"/>
      <c r="AM910" s="53"/>
      <c r="AN910" s="53"/>
      <c r="AO910" s="53"/>
      <c r="AP910" s="53"/>
      <c r="AQ910" s="53"/>
      <c r="AR910" s="53"/>
      <c r="AS910" s="53"/>
    </row>
    <row r="911" spans="17:45">
      <c r="Q911" s="53"/>
      <c r="R911" s="53"/>
      <c r="S911" s="53"/>
      <c r="T911" s="53"/>
      <c r="U911" s="53"/>
      <c r="V911" s="53"/>
      <c r="W911" s="53"/>
      <c r="X911" s="53"/>
      <c r="Y911" s="53"/>
      <c r="Z911" s="53"/>
      <c r="AA911" s="53"/>
      <c r="AB911" s="53"/>
      <c r="AC911" s="53"/>
      <c r="AD911" s="53"/>
      <c r="AE911" s="53"/>
      <c r="AF911" s="53"/>
      <c r="AG911" s="53"/>
      <c r="AH911" s="53"/>
      <c r="AI911" s="53"/>
      <c r="AJ911" s="53"/>
      <c r="AK911" s="53"/>
      <c r="AL911" s="53"/>
      <c r="AM911" s="53"/>
      <c r="AN911" s="53"/>
      <c r="AO911" s="53"/>
      <c r="AP911" s="53"/>
      <c r="AQ911" s="53"/>
      <c r="AR911" s="53"/>
      <c r="AS911" s="53"/>
    </row>
    <row r="912" spans="17:45">
      <c r="Q912" s="53"/>
      <c r="R912" s="53"/>
      <c r="S912" s="53"/>
      <c r="T912" s="53"/>
      <c r="U912" s="53"/>
      <c r="V912" s="53"/>
      <c r="W912" s="53"/>
      <c r="X912" s="53"/>
      <c r="Y912" s="53"/>
      <c r="Z912" s="53"/>
      <c r="AA912" s="53"/>
      <c r="AB912" s="53"/>
      <c r="AC912" s="53"/>
      <c r="AD912" s="53"/>
      <c r="AE912" s="53"/>
      <c r="AF912" s="53"/>
      <c r="AG912" s="53"/>
      <c r="AH912" s="53"/>
      <c r="AI912" s="53"/>
      <c r="AJ912" s="53"/>
      <c r="AK912" s="53"/>
      <c r="AL912" s="53"/>
      <c r="AM912" s="53"/>
      <c r="AN912" s="53"/>
      <c r="AO912" s="53"/>
      <c r="AP912" s="53"/>
      <c r="AQ912" s="53"/>
      <c r="AR912" s="53"/>
      <c r="AS912" s="53"/>
    </row>
    <row r="913" spans="17:45">
      <c r="Q913" s="53"/>
      <c r="R913" s="53"/>
      <c r="S913" s="53"/>
      <c r="T913" s="53"/>
      <c r="U913" s="53"/>
      <c r="V913" s="53"/>
      <c r="W913" s="53"/>
      <c r="X913" s="53"/>
      <c r="Y913" s="53"/>
      <c r="Z913" s="53"/>
      <c r="AA913" s="53"/>
      <c r="AB913" s="53"/>
      <c r="AC913" s="53"/>
      <c r="AD913" s="53"/>
      <c r="AE913" s="53"/>
      <c r="AF913" s="53"/>
      <c r="AG913" s="53"/>
      <c r="AH913" s="53"/>
      <c r="AI913" s="53"/>
      <c r="AJ913" s="53"/>
      <c r="AK913" s="53"/>
      <c r="AL913" s="53"/>
      <c r="AM913" s="53"/>
      <c r="AN913" s="53"/>
      <c r="AO913" s="53"/>
      <c r="AP913" s="53"/>
      <c r="AQ913" s="53"/>
      <c r="AR913" s="53"/>
      <c r="AS913" s="53"/>
    </row>
    <row r="914" spans="17:45">
      <c r="Q914" s="53"/>
      <c r="R914" s="53"/>
      <c r="S914" s="53"/>
      <c r="T914" s="53"/>
      <c r="U914" s="53"/>
      <c r="V914" s="53"/>
      <c r="W914" s="53"/>
      <c r="X914" s="53"/>
      <c r="Y914" s="53"/>
      <c r="Z914" s="53"/>
      <c r="AA914" s="53"/>
      <c r="AB914" s="53"/>
      <c r="AC914" s="53"/>
      <c r="AD914" s="53"/>
      <c r="AE914" s="53"/>
      <c r="AF914" s="53"/>
      <c r="AG914" s="53"/>
      <c r="AH914" s="53"/>
      <c r="AI914" s="53"/>
      <c r="AJ914" s="53"/>
      <c r="AK914" s="53"/>
      <c r="AL914" s="53"/>
      <c r="AM914" s="53"/>
      <c r="AN914" s="53"/>
      <c r="AO914" s="53"/>
      <c r="AP914" s="53"/>
      <c r="AQ914" s="53"/>
      <c r="AR914" s="53"/>
      <c r="AS914" s="53"/>
    </row>
    <row r="915" spans="17:45">
      <c r="Q915" s="53"/>
      <c r="R915" s="53"/>
      <c r="S915" s="53"/>
      <c r="T915" s="53"/>
      <c r="U915" s="53"/>
      <c r="V915" s="53"/>
      <c r="W915" s="53"/>
      <c r="X915" s="53"/>
      <c r="Y915" s="53"/>
      <c r="Z915" s="53"/>
      <c r="AA915" s="53"/>
      <c r="AB915" s="53"/>
      <c r="AC915" s="53"/>
      <c r="AD915" s="53"/>
      <c r="AE915" s="53"/>
      <c r="AF915" s="53"/>
      <c r="AG915" s="53"/>
      <c r="AH915" s="53"/>
      <c r="AI915" s="53"/>
      <c r="AJ915" s="53"/>
      <c r="AK915" s="53"/>
      <c r="AL915" s="53"/>
      <c r="AM915" s="53"/>
      <c r="AN915" s="53"/>
      <c r="AO915" s="53"/>
      <c r="AP915" s="53"/>
      <c r="AQ915" s="53"/>
      <c r="AR915" s="53"/>
      <c r="AS915" s="53"/>
    </row>
    <row r="916" spans="17:45">
      <c r="Q916" s="53"/>
      <c r="R916" s="53"/>
      <c r="S916" s="53"/>
      <c r="T916" s="53"/>
      <c r="U916" s="53"/>
      <c r="V916" s="53"/>
      <c r="W916" s="53"/>
      <c r="X916" s="53"/>
      <c r="Y916" s="53"/>
      <c r="Z916" s="53"/>
      <c r="AA916" s="53"/>
      <c r="AB916" s="53"/>
      <c r="AC916" s="53"/>
      <c r="AD916" s="53"/>
      <c r="AE916" s="53"/>
      <c r="AF916" s="53"/>
      <c r="AG916" s="53"/>
      <c r="AH916" s="53"/>
      <c r="AI916" s="53"/>
      <c r="AJ916" s="53"/>
      <c r="AK916" s="53"/>
      <c r="AL916" s="53"/>
      <c r="AM916" s="53"/>
      <c r="AN916" s="53"/>
      <c r="AO916" s="53"/>
      <c r="AP916" s="53"/>
      <c r="AQ916" s="53"/>
      <c r="AR916" s="53"/>
      <c r="AS916" s="53"/>
    </row>
    <row r="917" spans="17:45">
      <c r="Q917" s="53"/>
      <c r="R917" s="53"/>
      <c r="S917" s="53"/>
      <c r="T917" s="53"/>
      <c r="U917" s="53"/>
      <c r="V917" s="53"/>
      <c r="W917" s="53"/>
      <c r="X917" s="53"/>
      <c r="Y917" s="53"/>
      <c r="Z917" s="53"/>
      <c r="AA917" s="53"/>
      <c r="AB917" s="53"/>
      <c r="AC917" s="53"/>
      <c r="AD917" s="53"/>
      <c r="AE917" s="53"/>
      <c r="AF917" s="53"/>
      <c r="AG917" s="53"/>
      <c r="AH917" s="53"/>
      <c r="AI917" s="53"/>
      <c r="AJ917" s="53"/>
      <c r="AK917" s="53"/>
      <c r="AL917" s="53"/>
      <c r="AM917" s="53"/>
      <c r="AN917" s="53"/>
      <c r="AO917" s="53"/>
      <c r="AP917" s="53"/>
      <c r="AQ917" s="53"/>
      <c r="AR917" s="53"/>
      <c r="AS917" s="53"/>
    </row>
    <row r="918" spans="17:45">
      <c r="Q918" s="53"/>
      <c r="R918" s="53"/>
      <c r="S918" s="53"/>
      <c r="T918" s="53"/>
      <c r="U918" s="53"/>
      <c r="V918" s="53"/>
      <c r="W918" s="53"/>
      <c r="X918" s="53"/>
      <c r="Y918" s="53"/>
      <c r="Z918" s="53"/>
      <c r="AA918" s="53"/>
      <c r="AB918" s="53"/>
      <c r="AC918" s="53"/>
      <c r="AD918" s="53"/>
      <c r="AE918" s="53"/>
      <c r="AF918" s="53"/>
      <c r="AG918" s="53"/>
      <c r="AH918" s="53"/>
      <c r="AI918" s="53"/>
      <c r="AJ918" s="53"/>
      <c r="AK918" s="53"/>
      <c r="AL918" s="53"/>
      <c r="AM918" s="53"/>
      <c r="AN918" s="53"/>
      <c r="AO918" s="53"/>
      <c r="AP918" s="53"/>
      <c r="AQ918" s="53"/>
      <c r="AR918" s="53"/>
      <c r="AS918" s="53"/>
    </row>
    <row r="919" spans="17:45">
      <c r="Q919" s="53"/>
      <c r="R919" s="53"/>
      <c r="S919" s="53"/>
      <c r="T919" s="53"/>
      <c r="U919" s="53"/>
      <c r="V919" s="53"/>
      <c r="W919" s="53"/>
      <c r="X919" s="53"/>
      <c r="Y919" s="53"/>
      <c r="Z919" s="53"/>
      <c r="AA919" s="53"/>
      <c r="AB919" s="53"/>
      <c r="AC919" s="53"/>
      <c r="AD919" s="53"/>
      <c r="AE919" s="53"/>
      <c r="AF919" s="53"/>
      <c r="AG919" s="53"/>
      <c r="AH919" s="53"/>
      <c r="AI919" s="53"/>
      <c r="AJ919" s="53"/>
      <c r="AK919" s="53"/>
      <c r="AL919" s="53"/>
      <c r="AM919" s="53"/>
      <c r="AN919" s="53"/>
      <c r="AO919" s="53"/>
      <c r="AP919" s="53"/>
      <c r="AQ919" s="53"/>
      <c r="AR919" s="53"/>
      <c r="AS919" s="53"/>
    </row>
    <row r="920" spans="17:45">
      <c r="Q920" s="53"/>
      <c r="R920" s="53"/>
      <c r="S920" s="53"/>
      <c r="T920" s="53"/>
      <c r="U920" s="53"/>
      <c r="V920" s="53"/>
      <c r="W920" s="53"/>
      <c r="X920" s="53"/>
      <c r="Y920" s="53"/>
      <c r="Z920" s="53"/>
      <c r="AA920" s="53"/>
      <c r="AB920" s="53"/>
      <c r="AC920" s="53"/>
      <c r="AD920" s="53"/>
      <c r="AE920" s="53"/>
      <c r="AF920" s="53"/>
      <c r="AG920" s="53"/>
      <c r="AH920" s="53"/>
      <c r="AI920" s="53"/>
      <c r="AJ920" s="53"/>
      <c r="AK920" s="53"/>
      <c r="AL920" s="53"/>
      <c r="AM920" s="53"/>
      <c r="AN920" s="53"/>
      <c r="AO920" s="53"/>
      <c r="AP920" s="53"/>
      <c r="AQ920" s="53"/>
      <c r="AR920" s="53"/>
      <c r="AS920" s="53"/>
    </row>
    <row r="921" spans="17:45">
      <c r="Q921" s="53"/>
      <c r="R921" s="53"/>
      <c r="S921" s="53"/>
      <c r="T921" s="53"/>
      <c r="U921" s="53"/>
      <c r="V921" s="53"/>
      <c r="W921" s="53"/>
      <c r="X921" s="53"/>
      <c r="Y921" s="53"/>
      <c r="Z921" s="53"/>
      <c r="AA921" s="53"/>
      <c r="AB921" s="53"/>
      <c r="AC921" s="53"/>
      <c r="AD921" s="53"/>
      <c r="AE921" s="53"/>
      <c r="AF921" s="53"/>
      <c r="AG921" s="53"/>
      <c r="AH921" s="53"/>
      <c r="AI921" s="53"/>
      <c r="AJ921" s="53"/>
      <c r="AK921" s="53"/>
      <c r="AL921" s="53"/>
      <c r="AM921" s="53"/>
      <c r="AN921" s="53"/>
      <c r="AO921" s="53"/>
      <c r="AP921" s="53"/>
      <c r="AQ921" s="53"/>
      <c r="AR921" s="53"/>
      <c r="AS921" s="53"/>
    </row>
    <row r="922" spans="17:45">
      <c r="Q922" s="53"/>
      <c r="R922" s="53"/>
      <c r="S922" s="53"/>
      <c r="T922" s="53"/>
      <c r="U922" s="53"/>
      <c r="V922" s="53"/>
      <c r="W922" s="53"/>
      <c r="X922" s="53"/>
      <c r="Y922" s="53"/>
      <c r="Z922" s="53"/>
      <c r="AA922" s="53"/>
      <c r="AB922" s="53"/>
      <c r="AC922" s="53"/>
      <c r="AD922" s="53"/>
      <c r="AE922" s="53"/>
      <c r="AF922" s="53"/>
      <c r="AG922" s="53"/>
      <c r="AH922" s="53"/>
      <c r="AI922" s="53"/>
      <c r="AJ922" s="53"/>
      <c r="AK922" s="53"/>
      <c r="AL922" s="53"/>
      <c r="AM922" s="53"/>
      <c r="AN922" s="53"/>
      <c r="AO922" s="53"/>
      <c r="AP922" s="53"/>
      <c r="AQ922" s="53"/>
      <c r="AR922" s="53"/>
      <c r="AS922" s="53"/>
    </row>
    <row r="923" spans="17:45">
      <c r="Q923" s="53"/>
      <c r="R923" s="53"/>
      <c r="S923" s="53"/>
      <c r="T923" s="53"/>
      <c r="U923" s="53"/>
      <c r="V923" s="53"/>
      <c r="W923" s="53"/>
      <c r="X923" s="53"/>
      <c r="Y923" s="53"/>
      <c r="Z923" s="53"/>
      <c r="AA923" s="53"/>
      <c r="AB923" s="53"/>
      <c r="AC923" s="53"/>
      <c r="AD923" s="53"/>
      <c r="AE923" s="53"/>
      <c r="AF923" s="53"/>
      <c r="AG923" s="53"/>
      <c r="AH923" s="53"/>
      <c r="AI923" s="53"/>
      <c r="AJ923" s="53"/>
      <c r="AK923" s="53"/>
      <c r="AL923" s="53"/>
      <c r="AM923" s="53"/>
      <c r="AN923" s="53"/>
      <c r="AO923" s="53"/>
      <c r="AP923" s="53"/>
      <c r="AQ923" s="53"/>
      <c r="AR923" s="53"/>
      <c r="AS923" s="53"/>
    </row>
    <row r="924" spans="17:45">
      <c r="Q924" s="53"/>
      <c r="R924" s="53"/>
      <c r="S924" s="53"/>
      <c r="T924" s="53"/>
      <c r="U924" s="53"/>
      <c r="V924" s="53"/>
      <c r="W924" s="53"/>
      <c r="X924" s="53"/>
      <c r="Y924" s="53"/>
      <c r="Z924" s="53"/>
      <c r="AA924" s="53"/>
      <c r="AB924" s="53"/>
      <c r="AC924" s="53"/>
      <c r="AD924" s="53"/>
      <c r="AE924" s="53"/>
      <c r="AF924" s="53"/>
      <c r="AG924" s="53"/>
      <c r="AH924" s="53"/>
      <c r="AI924" s="53"/>
      <c r="AJ924" s="53"/>
      <c r="AK924" s="53"/>
      <c r="AL924" s="53"/>
      <c r="AM924" s="53"/>
      <c r="AN924" s="53"/>
      <c r="AO924" s="53"/>
      <c r="AP924" s="53"/>
      <c r="AQ924" s="53"/>
      <c r="AR924" s="53"/>
      <c r="AS924" s="53"/>
    </row>
    <row r="925" spans="17:45">
      <c r="Q925" s="53"/>
      <c r="R925" s="53"/>
      <c r="S925" s="53"/>
      <c r="T925" s="53"/>
      <c r="U925" s="53"/>
      <c r="V925" s="53"/>
      <c r="W925" s="53"/>
      <c r="X925" s="53"/>
      <c r="Y925" s="53"/>
      <c r="Z925" s="53"/>
      <c r="AA925" s="53"/>
      <c r="AB925" s="53"/>
      <c r="AC925" s="53"/>
      <c r="AD925" s="53"/>
      <c r="AE925" s="53"/>
      <c r="AF925" s="53"/>
      <c r="AG925" s="53"/>
      <c r="AH925" s="53"/>
      <c r="AI925" s="53"/>
      <c r="AJ925" s="53"/>
      <c r="AK925" s="53"/>
      <c r="AL925" s="53"/>
      <c r="AM925" s="53"/>
      <c r="AN925" s="53"/>
      <c r="AO925" s="53"/>
      <c r="AP925" s="53"/>
      <c r="AQ925" s="53"/>
      <c r="AR925" s="53"/>
      <c r="AS925" s="53"/>
    </row>
    <row r="926" spans="17:45">
      <c r="Q926" s="53"/>
      <c r="R926" s="53"/>
      <c r="S926" s="53"/>
      <c r="T926" s="53"/>
      <c r="U926" s="53"/>
      <c r="V926" s="53"/>
      <c r="W926" s="53"/>
      <c r="X926" s="53"/>
      <c r="Y926" s="53"/>
      <c r="Z926" s="53"/>
      <c r="AA926" s="53"/>
      <c r="AB926" s="53"/>
      <c r="AC926" s="53"/>
      <c r="AD926" s="53"/>
      <c r="AE926" s="53"/>
      <c r="AF926" s="53"/>
      <c r="AG926" s="53"/>
      <c r="AH926" s="53"/>
      <c r="AI926" s="53"/>
      <c r="AJ926" s="53"/>
      <c r="AK926" s="53"/>
      <c r="AL926" s="53"/>
      <c r="AM926" s="53"/>
      <c r="AN926" s="53"/>
      <c r="AO926" s="53"/>
      <c r="AP926" s="53"/>
      <c r="AQ926" s="53"/>
      <c r="AR926" s="53"/>
      <c r="AS926" s="53"/>
    </row>
    <row r="927" spans="17:45">
      <c r="Q927" s="53"/>
      <c r="R927" s="53"/>
      <c r="S927" s="53"/>
      <c r="T927" s="53"/>
      <c r="U927" s="53"/>
      <c r="V927" s="53"/>
      <c r="W927" s="53"/>
      <c r="X927" s="53"/>
      <c r="Y927" s="53"/>
      <c r="Z927" s="53"/>
      <c r="AA927" s="53"/>
      <c r="AB927" s="53"/>
      <c r="AC927" s="53"/>
      <c r="AD927" s="53"/>
      <c r="AE927" s="53"/>
      <c r="AF927" s="53"/>
      <c r="AG927" s="53"/>
      <c r="AH927" s="53"/>
      <c r="AI927" s="53"/>
      <c r="AJ927" s="53"/>
      <c r="AK927" s="53"/>
      <c r="AL927" s="53"/>
      <c r="AM927" s="53"/>
      <c r="AN927" s="53"/>
      <c r="AO927" s="53"/>
      <c r="AP927" s="53"/>
      <c r="AQ927" s="53"/>
      <c r="AR927" s="53"/>
      <c r="AS927" s="53"/>
    </row>
    <row r="928" spans="17:45">
      <c r="Q928" s="53"/>
      <c r="R928" s="53"/>
      <c r="S928" s="53"/>
      <c r="T928" s="53"/>
      <c r="U928" s="53"/>
      <c r="V928" s="53"/>
      <c r="W928" s="53"/>
      <c r="X928" s="53"/>
      <c r="Y928" s="53"/>
      <c r="Z928" s="53"/>
      <c r="AA928" s="53"/>
      <c r="AB928" s="53"/>
      <c r="AC928" s="53"/>
      <c r="AD928" s="53"/>
      <c r="AE928" s="53"/>
      <c r="AF928" s="53"/>
      <c r="AG928" s="53"/>
      <c r="AH928" s="53"/>
      <c r="AI928" s="53"/>
      <c r="AJ928" s="53"/>
      <c r="AK928" s="53"/>
      <c r="AL928" s="53"/>
      <c r="AM928" s="53"/>
      <c r="AN928" s="53"/>
      <c r="AO928" s="53"/>
      <c r="AP928" s="53"/>
      <c r="AQ928" s="53"/>
      <c r="AR928" s="53"/>
      <c r="AS928" s="53"/>
    </row>
    <row r="929" spans="17:45">
      <c r="Q929" s="53"/>
      <c r="R929" s="53"/>
      <c r="S929" s="53"/>
      <c r="T929" s="53"/>
      <c r="U929" s="53"/>
      <c r="V929" s="53"/>
      <c r="W929" s="53"/>
      <c r="X929" s="53"/>
      <c r="Y929" s="53"/>
      <c r="Z929" s="53"/>
      <c r="AA929" s="53"/>
      <c r="AB929" s="53"/>
      <c r="AC929" s="53"/>
      <c r="AD929" s="53"/>
      <c r="AE929" s="53"/>
      <c r="AF929" s="53"/>
      <c r="AG929" s="53"/>
      <c r="AH929" s="53"/>
      <c r="AI929" s="53"/>
      <c r="AJ929" s="53"/>
      <c r="AK929" s="53"/>
      <c r="AL929" s="53"/>
      <c r="AM929" s="53"/>
      <c r="AN929" s="53"/>
      <c r="AO929" s="53"/>
      <c r="AP929" s="53"/>
      <c r="AQ929" s="53"/>
      <c r="AR929" s="53"/>
      <c r="AS929" s="53"/>
    </row>
    <row r="930" spans="17:45">
      <c r="Q930" s="53"/>
      <c r="R930" s="53"/>
      <c r="S930" s="53"/>
      <c r="T930" s="53"/>
      <c r="U930" s="53"/>
      <c r="V930" s="53"/>
      <c r="W930" s="53"/>
      <c r="X930" s="53"/>
      <c r="Y930" s="53"/>
      <c r="Z930" s="53"/>
      <c r="AA930" s="53"/>
      <c r="AB930" s="53"/>
      <c r="AC930" s="53"/>
      <c r="AD930" s="53"/>
      <c r="AE930" s="53"/>
      <c r="AF930" s="53"/>
      <c r="AG930" s="53"/>
      <c r="AH930" s="53"/>
      <c r="AI930" s="53"/>
      <c r="AJ930" s="53"/>
      <c r="AK930" s="53"/>
      <c r="AL930" s="53"/>
      <c r="AM930" s="53"/>
      <c r="AN930" s="53"/>
      <c r="AO930" s="53"/>
      <c r="AP930" s="53"/>
      <c r="AQ930" s="53"/>
      <c r="AR930" s="53"/>
      <c r="AS930" s="53"/>
    </row>
    <row r="931" spans="17:45">
      <c r="Q931" s="53"/>
      <c r="R931" s="53"/>
      <c r="S931" s="53"/>
      <c r="T931" s="53"/>
      <c r="U931" s="53"/>
      <c r="V931" s="53"/>
      <c r="W931" s="53"/>
      <c r="X931" s="53"/>
      <c r="Y931" s="53"/>
      <c r="Z931" s="53"/>
      <c r="AA931" s="53"/>
      <c r="AB931" s="53"/>
      <c r="AC931" s="53"/>
      <c r="AD931" s="53"/>
      <c r="AE931" s="53"/>
      <c r="AF931" s="53"/>
      <c r="AG931" s="53"/>
      <c r="AH931" s="53"/>
      <c r="AI931" s="53"/>
      <c r="AJ931" s="53"/>
      <c r="AK931" s="53"/>
      <c r="AL931" s="53"/>
      <c r="AM931" s="53"/>
      <c r="AN931" s="53"/>
      <c r="AO931" s="53"/>
      <c r="AP931" s="53"/>
      <c r="AQ931" s="53"/>
      <c r="AR931" s="53"/>
      <c r="AS931" s="53"/>
    </row>
    <row r="932" spans="17:45">
      <c r="Q932" s="53"/>
      <c r="R932" s="53"/>
      <c r="S932" s="53"/>
      <c r="T932" s="53"/>
      <c r="U932" s="53"/>
      <c r="V932" s="53"/>
      <c r="W932" s="53"/>
      <c r="X932" s="53"/>
      <c r="Y932" s="53"/>
      <c r="Z932" s="53"/>
      <c r="AA932" s="53"/>
      <c r="AB932" s="53"/>
      <c r="AC932" s="53"/>
      <c r="AD932" s="53"/>
      <c r="AE932" s="53"/>
      <c r="AF932" s="53"/>
      <c r="AG932" s="53"/>
      <c r="AH932" s="53"/>
      <c r="AI932" s="53"/>
      <c r="AJ932" s="53"/>
      <c r="AK932" s="53"/>
      <c r="AL932" s="53"/>
      <c r="AM932" s="53"/>
      <c r="AN932" s="53"/>
      <c r="AO932" s="53"/>
      <c r="AP932" s="53"/>
      <c r="AQ932" s="53"/>
      <c r="AR932" s="53"/>
      <c r="AS932" s="53"/>
    </row>
    <row r="933" spans="17:45">
      <c r="Q933" s="53"/>
      <c r="R933" s="53"/>
      <c r="S933" s="53"/>
      <c r="T933" s="53"/>
      <c r="U933" s="53"/>
      <c r="V933" s="53"/>
      <c r="W933" s="53"/>
      <c r="X933" s="53"/>
      <c r="Y933" s="53"/>
      <c r="Z933" s="53"/>
      <c r="AA933" s="53"/>
      <c r="AB933" s="53"/>
      <c r="AC933" s="53"/>
      <c r="AD933" s="53"/>
      <c r="AE933" s="53"/>
      <c r="AF933" s="53"/>
      <c r="AG933" s="53"/>
      <c r="AH933" s="53"/>
      <c r="AI933" s="53"/>
      <c r="AJ933" s="53"/>
      <c r="AK933" s="53"/>
      <c r="AL933" s="53"/>
      <c r="AM933" s="53"/>
      <c r="AN933" s="53"/>
      <c r="AO933" s="53"/>
      <c r="AP933" s="53"/>
      <c r="AQ933" s="53"/>
      <c r="AR933" s="53"/>
      <c r="AS933" s="53"/>
    </row>
    <row r="934" spans="17:45">
      <c r="Q934" s="53"/>
      <c r="R934" s="53"/>
      <c r="S934" s="53"/>
      <c r="T934" s="53"/>
      <c r="U934" s="53"/>
      <c r="V934" s="53"/>
      <c r="W934" s="53"/>
      <c r="X934" s="53"/>
      <c r="Y934" s="53"/>
      <c r="Z934" s="53"/>
      <c r="AA934" s="53"/>
      <c r="AB934" s="53"/>
      <c r="AC934" s="53"/>
      <c r="AD934" s="53"/>
      <c r="AE934" s="53"/>
      <c r="AF934" s="53"/>
      <c r="AG934" s="53"/>
      <c r="AH934" s="53"/>
      <c r="AI934" s="53"/>
      <c r="AJ934" s="53"/>
      <c r="AK934" s="53"/>
      <c r="AL934" s="53"/>
      <c r="AM934" s="53"/>
      <c r="AN934" s="53"/>
      <c r="AO934" s="53"/>
      <c r="AP934" s="53"/>
      <c r="AQ934" s="53"/>
      <c r="AR934" s="53"/>
      <c r="AS934" s="53"/>
    </row>
    <row r="935" spans="17:45">
      <c r="Q935" s="53"/>
      <c r="R935" s="53"/>
      <c r="S935" s="53"/>
      <c r="T935" s="53"/>
      <c r="U935" s="53"/>
      <c r="V935" s="53"/>
      <c r="W935" s="53"/>
      <c r="X935" s="53"/>
      <c r="Y935" s="53"/>
      <c r="Z935" s="53"/>
      <c r="AA935" s="53"/>
      <c r="AB935" s="53"/>
      <c r="AC935" s="53"/>
      <c r="AD935" s="53"/>
      <c r="AE935" s="53"/>
      <c r="AF935" s="53"/>
      <c r="AG935" s="53"/>
      <c r="AH935" s="53"/>
      <c r="AI935" s="53"/>
      <c r="AJ935" s="53"/>
      <c r="AK935" s="53"/>
      <c r="AL935" s="53"/>
      <c r="AM935" s="53"/>
      <c r="AN935" s="53"/>
      <c r="AO935" s="53"/>
      <c r="AP935" s="53"/>
      <c r="AQ935" s="53"/>
      <c r="AR935" s="53"/>
      <c r="AS935" s="53"/>
    </row>
    <row r="936" spans="17:45">
      <c r="Q936" s="53"/>
      <c r="R936" s="53"/>
      <c r="S936" s="53"/>
      <c r="T936" s="53"/>
      <c r="U936" s="53"/>
      <c r="V936" s="53"/>
      <c r="W936" s="53"/>
      <c r="X936" s="53"/>
      <c r="Y936" s="53"/>
      <c r="Z936" s="53"/>
      <c r="AA936" s="53"/>
      <c r="AB936" s="53"/>
      <c r="AC936" s="53"/>
      <c r="AD936" s="53"/>
      <c r="AE936" s="53"/>
      <c r="AF936" s="53"/>
      <c r="AG936" s="53"/>
      <c r="AH936" s="53"/>
      <c r="AI936" s="53"/>
      <c r="AJ936" s="53"/>
      <c r="AK936" s="53"/>
      <c r="AL936" s="53"/>
      <c r="AM936" s="53"/>
      <c r="AN936" s="53"/>
      <c r="AO936" s="53"/>
      <c r="AP936" s="53"/>
      <c r="AQ936" s="53"/>
      <c r="AR936" s="53"/>
      <c r="AS936" s="53"/>
    </row>
    <row r="937" spans="17:45">
      <c r="Q937" s="53"/>
      <c r="R937" s="53"/>
      <c r="S937" s="53"/>
      <c r="T937" s="53"/>
      <c r="U937" s="53"/>
      <c r="V937" s="53"/>
      <c r="W937" s="53"/>
      <c r="X937" s="53"/>
      <c r="Y937" s="53"/>
      <c r="Z937" s="53"/>
      <c r="AA937" s="53"/>
      <c r="AB937" s="53"/>
      <c r="AC937" s="53"/>
      <c r="AD937" s="53"/>
      <c r="AE937" s="53"/>
      <c r="AF937" s="53"/>
      <c r="AG937" s="53"/>
      <c r="AH937" s="53"/>
      <c r="AI937" s="53"/>
      <c r="AJ937" s="53"/>
      <c r="AK937" s="53"/>
      <c r="AL937" s="53"/>
      <c r="AM937" s="53"/>
      <c r="AN937" s="53"/>
      <c r="AO937" s="53"/>
      <c r="AP937" s="53"/>
      <c r="AQ937" s="53"/>
      <c r="AR937" s="53"/>
      <c r="AS937" s="53"/>
    </row>
    <row r="938" spans="17:45">
      <c r="Q938" s="53"/>
      <c r="R938" s="53"/>
      <c r="S938" s="53"/>
      <c r="T938" s="53"/>
      <c r="U938" s="53"/>
      <c r="V938" s="53"/>
      <c r="W938" s="53"/>
      <c r="X938" s="53"/>
      <c r="Y938" s="53"/>
      <c r="Z938" s="53"/>
      <c r="AA938" s="53"/>
      <c r="AB938" s="53"/>
      <c r="AC938" s="53"/>
      <c r="AD938" s="53"/>
      <c r="AE938" s="53"/>
      <c r="AF938" s="53"/>
      <c r="AG938" s="53"/>
      <c r="AH938" s="53"/>
      <c r="AI938" s="53"/>
      <c r="AJ938" s="53"/>
      <c r="AK938" s="53"/>
      <c r="AL938" s="53"/>
      <c r="AM938" s="53"/>
      <c r="AN938" s="53"/>
      <c r="AO938" s="53"/>
      <c r="AP938" s="53"/>
      <c r="AQ938" s="53"/>
      <c r="AR938" s="53"/>
      <c r="AS938" s="53"/>
    </row>
    <row r="939" spans="17:45">
      <c r="Q939" s="53"/>
      <c r="R939" s="53"/>
      <c r="S939" s="53"/>
      <c r="T939" s="53"/>
      <c r="U939" s="53"/>
      <c r="V939" s="53"/>
      <c r="W939" s="53"/>
      <c r="X939" s="53"/>
      <c r="Y939" s="53"/>
      <c r="Z939" s="53"/>
      <c r="AA939" s="53"/>
      <c r="AB939" s="53"/>
      <c r="AC939" s="53"/>
      <c r="AD939" s="53"/>
      <c r="AE939" s="53"/>
      <c r="AF939" s="53"/>
      <c r="AG939" s="53"/>
      <c r="AH939" s="53"/>
      <c r="AI939" s="53"/>
      <c r="AJ939" s="53"/>
      <c r="AK939" s="53"/>
      <c r="AL939" s="53"/>
      <c r="AM939" s="53"/>
      <c r="AN939" s="53"/>
      <c r="AO939" s="53"/>
      <c r="AP939" s="53"/>
      <c r="AQ939" s="53"/>
      <c r="AR939" s="53"/>
      <c r="AS939" s="53"/>
    </row>
    <row r="940" spans="17:45">
      <c r="Q940" s="53"/>
      <c r="R940" s="53"/>
      <c r="S940" s="53"/>
      <c r="T940" s="53"/>
      <c r="U940" s="53"/>
      <c r="V940" s="53"/>
      <c r="W940" s="53"/>
      <c r="X940" s="53"/>
      <c r="Y940" s="53"/>
      <c r="Z940" s="53"/>
      <c r="AA940" s="53"/>
      <c r="AB940" s="53"/>
      <c r="AC940" s="53"/>
      <c r="AD940" s="53"/>
      <c r="AE940" s="53"/>
      <c r="AF940" s="53"/>
      <c r="AG940" s="53"/>
      <c r="AH940" s="53"/>
      <c r="AI940" s="53"/>
      <c r="AJ940" s="53"/>
      <c r="AK940" s="53"/>
      <c r="AL940" s="53"/>
      <c r="AM940" s="53"/>
      <c r="AN940" s="53"/>
      <c r="AO940" s="53"/>
      <c r="AP940" s="53"/>
      <c r="AQ940" s="53"/>
      <c r="AR940" s="53"/>
      <c r="AS940" s="53"/>
    </row>
    <row r="941" spans="17:45">
      <c r="Q941" s="53"/>
      <c r="R941" s="53"/>
      <c r="S941" s="53"/>
      <c r="T941" s="53"/>
      <c r="U941" s="53"/>
      <c r="V941" s="53"/>
      <c r="W941" s="53"/>
      <c r="X941" s="53"/>
      <c r="Y941" s="53"/>
      <c r="Z941" s="53"/>
      <c r="AA941" s="53"/>
      <c r="AB941" s="53"/>
      <c r="AC941" s="53"/>
      <c r="AD941" s="53"/>
      <c r="AE941" s="53"/>
      <c r="AF941" s="53"/>
      <c r="AG941" s="53"/>
      <c r="AH941" s="53"/>
      <c r="AI941" s="53"/>
      <c r="AJ941" s="53"/>
      <c r="AK941" s="53"/>
      <c r="AL941" s="53"/>
      <c r="AM941" s="53"/>
      <c r="AN941" s="53"/>
      <c r="AO941" s="53"/>
      <c r="AP941" s="53"/>
      <c r="AQ941" s="53"/>
      <c r="AR941" s="53"/>
      <c r="AS941" s="53"/>
    </row>
    <row r="942" spans="17:45">
      <c r="Q942" s="53"/>
      <c r="R942" s="53"/>
      <c r="S942" s="53"/>
      <c r="T942" s="53"/>
      <c r="U942" s="53"/>
      <c r="V942" s="53"/>
      <c r="W942" s="53"/>
      <c r="X942" s="53"/>
      <c r="Y942" s="53"/>
      <c r="Z942" s="53"/>
      <c r="AA942" s="53"/>
      <c r="AB942" s="53"/>
      <c r="AC942" s="53"/>
      <c r="AD942" s="53"/>
      <c r="AE942" s="53"/>
      <c r="AF942" s="53"/>
      <c r="AG942" s="53"/>
      <c r="AH942" s="53"/>
      <c r="AI942" s="53"/>
      <c r="AJ942" s="53"/>
      <c r="AK942" s="53"/>
      <c r="AL942" s="53"/>
      <c r="AM942" s="53"/>
      <c r="AN942" s="53"/>
      <c r="AO942" s="53"/>
      <c r="AP942" s="53"/>
      <c r="AQ942" s="53"/>
      <c r="AR942" s="53"/>
      <c r="AS942" s="53"/>
    </row>
    <row r="943" spans="17:45">
      <c r="Q943" s="53"/>
      <c r="R943" s="53"/>
      <c r="S943" s="53"/>
      <c r="T943" s="53"/>
      <c r="U943" s="53"/>
      <c r="V943" s="53"/>
      <c r="W943" s="53"/>
      <c r="X943" s="53"/>
      <c r="Y943" s="53"/>
      <c r="Z943" s="53"/>
      <c r="AA943" s="53"/>
      <c r="AB943" s="53"/>
      <c r="AC943" s="53"/>
      <c r="AD943" s="53"/>
      <c r="AE943" s="53"/>
      <c r="AF943" s="53"/>
      <c r="AG943" s="53"/>
      <c r="AH943" s="53"/>
      <c r="AI943" s="53"/>
      <c r="AJ943" s="53"/>
      <c r="AK943" s="53"/>
      <c r="AL943" s="53"/>
      <c r="AM943" s="53"/>
      <c r="AN943" s="53"/>
      <c r="AO943" s="53"/>
      <c r="AP943" s="53"/>
      <c r="AQ943" s="53"/>
      <c r="AR943" s="53"/>
      <c r="AS943" s="53"/>
    </row>
    <row r="944" spans="17:45">
      <c r="Q944" s="53"/>
      <c r="R944" s="53"/>
      <c r="S944" s="53"/>
      <c r="T944" s="53"/>
      <c r="U944" s="53"/>
      <c r="V944" s="53"/>
      <c r="W944" s="53"/>
      <c r="X944" s="53"/>
      <c r="Y944" s="53"/>
      <c r="Z944" s="53"/>
      <c r="AA944" s="53"/>
      <c r="AB944" s="53"/>
      <c r="AC944" s="53"/>
      <c r="AD944" s="53"/>
      <c r="AE944" s="53"/>
      <c r="AF944" s="53"/>
      <c r="AG944" s="53"/>
      <c r="AH944" s="53"/>
      <c r="AI944" s="53"/>
      <c r="AJ944" s="53"/>
      <c r="AK944" s="53"/>
      <c r="AL944" s="53"/>
      <c r="AM944" s="53"/>
      <c r="AN944" s="53"/>
      <c r="AO944" s="53"/>
      <c r="AP944" s="53"/>
      <c r="AQ944" s="53"/>
      <c r="AR944" s="53"/>
      <c r="AS944" s="53"/>
    </row>
    <row r="945" spans="17:45">
      <c r="Q945" s="53"/>
      <c r="R945" s="53"/>
      <c r="S945" s="53"/>
      <c r="T945" s="53"/>
      <c r="U945" s="53"/>
      <c r="V945" s="53"/>
      <c r="W945" s="53"/>
      <c r="X945" s="53"/>
      <c r="Y945" s="53"/>
      <c r="Z945" s="53"/>
      <c r="AA945" s="53"/>
      <c r="AB945" s="53"/>
      <c r="AC945" s="53"/>
      <c r="AD945" s="53"/>
      <c r="AE945" s="53"/>
      <c r="AF945" s="53"/>
      <c r="AG945" s="53"/>
      <c r="AH945" s="53"/>
      <c r="AI945" s="53"/>
      <c r="AJ945" s="53"/>
      <c r="AK945" s="53"/>
      <c r="AL945" s="53"/>
      <c r="AM945" s="53"/>
      <c r="AN945" s="53"/>
      <c r="AO945" s="53"/>
      <c r="AP945" s="53"/>
      <c r="AQ945" s="53"/>
      <c r="AR945" s="53"/>
      <c r="AS945" s="53"/>
    </row>
    <row r="946" spans="17:45">
      <c r="Q946" s="53"/>
      <c r="R946" s="53"/>
      <c r="S946" s="53"/>
      <c r="T946" s="53"/>
      <c r="U946" s="53"/>
      <c r="V946" s="53"/>
      <c r="W946" s="53"/>
      <c r="X946" s="53"/>
      <c r="Y946" s="53"/>
      <c r="Z946" s="53"/>
      <c r="AA946" s="53"/>
      <c r="AB946" s="53"/>
      <c r="AC946" s="53"/>
      <c r="AD946" s="53"/>
      <c r="AE946" s="53"/>
      <c r="AF946" s="53"/>
      <c r="AG946" s="53"/>
      <c r="AH946" s="53"/>
      <c r="AI946" s="53"/>
      <c r="AJ946" s="53"/>
      <c r="AK946" s="53"/>
      <c r="AL946" s="53"/>
      <c r="AM946" s="53"/>
      <c r="AN946" s="53"/>
      <c r="AO946" s="53"/>
      <c r="AP946" s="53"/>
      <c r="AQ946" s="53"/>
      <c r="AR946" s="53"/>
      <c r="AS946" s="53"/>
    </row>
    <row r="947" spans="17:45">
      <c r="Q947" s="53"/>
      <c r="R947" s="53"/>
      <c r="S947" s="53"/>
      <c r="T947" s="53"/>
      <c r="U947" s="53"/>
      <c r="V947" s="53"/>
      <c r="W947" s="53"/>
      <c r="X947" s="53"/>
      <c r="Y947" s="53"/>
      <c r="Z947" s="53"/>
      <c r="AA947" s="53"/>
      <c r="AB947" s="53"/>
      <c r="AC947" s="53"/>
      <c r="AD947" s="53"/>
      <c r="AE947" s="53"/>
      <c r="AF947" s="53"/>
      <c r="AG947" s="53"/>
      <c r="AH947" s="53"/>
      <c r="AI947" s="53"/>
      <c r="AJ947" s="53"/>
      <c r="AK947" s="53"/>
      <c r="AL947" s="53"/>
      <c r="AM947" s="53"/>
      <c r="AN947" s="53"/>
      <c r="AO947" s="53"/>
      <c r="AP947" s="53"/>
      <c r="AQ947" s="53"/>
      <c r="AR947" s="53"/>
      <c r="AS947" s="53"/>
    </row>
    <row r="948" spans="17:45">
      <c r="Q948" s="53"/>
      <c r="R948" s="53"/>
      <c r="S948" s="53"/>
      <c r="T948" s="53"/>
      <c r="U948" s="53"/>
      <c r="V948" s="53"/>
      <c r="W948" s="53"/>
      <c r="X948" s="53"/>
      <c r="Y948" s="53"/>
      <c r="Z948" s="53"/>
      <c r="AA948" s="53"/>
      <c r="AB948" s="53"/>
      <c r="AC948" s="53"/>
      <c r="AD948" s="53"/>
      <c r="AE948" s="53"/>
      <c r="AF948" s="53"/>
      <c r="AG948" s="53"/>
      <c r="AH948" s="53"/>
      <c r="AI948" s="53"/>
      <c r="AJ948" s="53"/>
      <c r="AK948" s="53"/>
      <c r="AL948" s="53"/>
      <c r="AM948" s="53"/>
      <c r="AN948" s="53"/>
      <c r="AO948" s="53"/>
      <c r="AP948" s="53"/>
      <c r="AQ948" s="53"/>
      <c r="AR948" s="53"/>
      <c r="AS948" s="53"/>
    </row>
    <row r="949" spans="17:45">
      <c r="Q949" s="53"/>
      <c r="R949" s="53"/>
      <c r="S949" s="53"/>
      <c r="T949" s="53"/>
      <c r="U949" s="53"/>
      <c r="V949" s="53"/>
      <c r="W949" s="53"/>
      <c r="X949" s="53"/>
      <c r="Y949" s="53"/>
      <c r="Z949" s="53"/>
      <c r="AA949" s="53"/>
      <c r="AB949" s="53"/>
      <c r="AC949" s="53"/>
      <c r="AD949" s="53"/>
      <c r="AE949" s="53"/>
      <c r="AF949" s="53"/>
      <c r="AG949" s="53"/>
      <c r="AH949" s="53"/>
      <c r="AI949" s="53"/>
      <c r="AJ949" s="53"/>
      <c r="AK949" s="53"/>
      <c r="AL949" s="53"/>
      <c r="AM949" s="53"/>
      <c r="AN949" s="53"/>
      <c r="AO949" s="53"/>
      <c r="AP949" s="53"/>
      <c r="AQ949" s="53"/>
      <c r="AR949" s="53"/>
      <c r="AS949" s="53"/>
    </row>
    <row r="950" spans="17:45">
      <c r="Q950" s="53"/>
      <c r="R950" s="53"/>
      <c r="S950" s="53"/>
      <c r="T950" s="53"/>
      <c r="U950" s="53"/>
      <c r="V950" s="53"/>
      <c r="W950" s="53"/>
      <c r="X950" s="53"/>
      <c r="Y950" s="53"/>
      <c r="Z950" s="53"/>
      <c r="AA950" s="53"/>
      <c r="AB950" s="53"/>
      <c r="AC950" s="53"/>
      <c r="AD950" s="53"/>
      <c r="AE950" s="53"/>
      <c r="AF950" s="53"/>
      <c r="AG950" s="53"/>
      <c r="AH950" s="53"/>
      <c r="AI950" s="53"/>
      <c r="AJ950" s="53"/>
      <c r="AK950" s="53"/>
      <c r="AL950" s="53"/>
      <c r="AM950" s="53"/>
      <c r="AN950" s="53"/>
      <c r="AO950" s="53"/>
      <c r="AP950" s="53"/>
      <c r="AQ950" s="53"/>
      <c r="AR950" s="53"/>
      <c r="AS950" s="53"/>
    </row>
    <row r="951" spans="17:45">
      <c r="Q951" s="53"/>
      <c r="R951" s="53"/>
      <c r="S951" s="53"/>
      <c r="T951" s="53"/>
      <c r="U951" s="53"/>
      <c r="V951" s="53"/>
      <c r="W951" s="53"/>
      <c r="X951" s="53"/>
      <c r="Y951" s="53"/>
      <c r="Z951" s="53"/>
      <c r="AA951" s="53"/>
      <c r="AB951" s="53"/>
      <c r="AC951" s="53"/>
      <c r="AD951" s="53"/>
      <c r="AE951" s="53"/>
      <c r="AF951" s="53"/>
      <c r="AG951" s="53"/>
      <c r="AH951" s="53"/>
      <c r="AI951" s="53"/>
      <c r="AJ951" s="53"/>
      <c r="AK951" s="53"/>
      <c r="AL951" s="53"/>
      <c r="AM951" s="53"/>
      <c r="AN951" s="53"/>
      <c r="AO951" s="53"/>
      <c r="AP951" s="53"/>
      <c r="AQ951" s="53"/>
      <c r="AR951" s="53"/>
      <c r="AS951" s="53"/>
    </row>
    <row r="952" spans="17:45">
      <c r="Q952" s="53"/>
      <c r="R952" s="53"/>
      <c r="S952" s="53"/>
      <c r="T952" s="53"/>
      <c r="U952" s="53"/>
      <c r="V952" s="53"/>
      <c r="W952" s="53"/>
      <c r="X952" s="53"/>
      <c r="Y952" s="53"/>
      <c r="Z952" s="53"/>
      <c r="AA952" s="53"/>
      <c r="AB952" s="53"/>
      <c r="AC952" s="53"/>
      <c r="AD952" s="53"/>
      <c r="AE952" s="53"/>
      <c r="AF952" s="53"/>
      <c r="AG952" s="53"/>
      <c r="AH952" s="53"/>
      <c r="AI952" s="53"/>
      <c r="AJ952" s="53"/>
      <c r="AK952" s="53"/>
      <c r="AL952" s="53"/>
      <c r="AM952" s="53"/>
      <c r="AN952" s="53"/>
      <c r="AO952" s="53"/>
      <c r="AP952" s="53"/>
      <c r="AQ952" s="53"/>
      <c r="AR952" s="53"/>
      <c r="AS952" s="53"/>
    </row>
    <row r="953" spans="17:45">
      <c r="Q953" s="53"/>
      <c r="R953" s="53"/>
      <c r="S953" s="53"/>
      <c r="T953" s="53"/>
      <c r="U953" s="53"/>
      <c r="V953" s="53"/>
      <c r="W953" s="53"/>
      <c r="X953" s="53"/>
      <c r="Y953" s="53"/>
      <c r="Z953" s="53"/>
      <c r="AA953" s="53"/>
      <c r="AB953" s="53"/>
      <c r="AC953" s="53"/>
      <c r="AD953" s="53"/>
      <c r="AE953" s="53"/>
      <c r="AF953" s="53"/>
      <c r="AG953" s="53"/>
      <c r="AH953" s="53"/>
      <c r="AI953" s="53"/>
      <c r="AJ953" s="53"/>
      <c r="AK953" s="53"/>
      <c r="AL953" s="53"/>
      <c r="AM953" s="53"/>
      <c r="AN953" s="53"/>
      <c r="AO953" s="53"/>
      <c r="AP953" s="53"/>
      <c r="AQ953" s="53"/>
      <c r="AR953" s="53"/>
      <c r="AS953" s="53"/>
    </row>
    <row r="954" spans="17:45">
      <c r="Q954" s="53"/>
      <c r="R954" s="53"/>
      <c r="S954" s="53"/>
      <c r="T954" s="53"/>
      <c r="U954" s="53"/>
      <c r="V954" s="53"/>
      <c r="W954" s="53"/>
      <c r="X954" s="53"/>
      <c r="Y954" s="53"/>
      <c r="Z954" s="53"/>
      <c r="AA954" s="53"/>
      <c r="AB954" s="53"/>
      <c r="AC954" s="53"/>
      <c r="AD954" s="53"/>
      <c r="AE954" s="53"/>
      <c r="AF954" s="53"/>
      <c r="AG954" s="53"/>
      <c r="AH954" s="53"/>
      <c r="AI954" s="53"/>
      <c r="AJ954" s="53"/>
      <c r="AK954" s="53"/>
      <c r="AL954" s="53"/>
      <c r="AM954" s="53"/>
      <c r="AN954" s="53"/>
      <c r="AO954" s="53"/>
      <c r="AP954" s="53"/>
      <c r="AQ954" s="53"/>
      <c r="AR954" s="53"/>
      <c r="AS954" s="53"/>
    </row>
    <row r="955" spans="17:45">
      <c r="Q955" s="53"/>
      <c r="R955" s="53"/>
      <c r="S955" s="53"/>
      <c r="T955" s="53"/>
      <c r="U955" s="53"/>
      <c r="V955" s="53"/>
      <c r="W955" s="53"/>
      <c r="X955" s="53"/>
      <c r="Y955" s="53"/>
      <c r="Z955" s="53"/>
      <c r="AA955" s="53"/>
      <c r="AB955" s="53"/>
      <c r="AC955" s="53"/>
      <c r="AD955" s="53"/>
      <c r="AE955" s="53"/>
      <c r="AF955" s="53"/>
      <c r="AG955" s="53"/>
      <c r="AH955" s="53"/>
      <c r="AI955" s="53"/>
      <c r="AJ955" s="53"/>
      <c r="AK955" s="53"/>
      <c r="AL955" s="53"/>
      <c r="AM955" s="53"/>
      <c r="AN955" s="53"/>
      <c r="AO955" s="53"/>
      <c r="AP955" s="53"/>
      <c r="AQ955" s="53"/>
      <c r="AR955" s="53"/>
      <c r="AS955" s="53"/>
    </row>
    <row r="956" spans="17:45">
      <c r="Q956" s="53"/>
      <c r="R956" s="53"/>
      <c r="S956" s="53"/>
      <c r="T956" s="53"/>
      <c r="U956" s="53"/>
      <c r="V956" s="53"/>
      <c r="W956" s="53"/>
      <c r="X956" s="53"/>
      <c r="Y956" s="53"/>
      <c r="Z956" s="53"/>
      <c r="AA956" s="53"/>
      <c r="AB956" s="53"/>
      <c r="AC956" s="53"/>
      <c r="AD956" s="53"/>
      <c r="AE956" s="53"/>
      <c r="AF956" s="53"/>
      <c r="AG956" s="53"/>
      <c r="AH956" s="53"/>
      <c r="AI956" s="53"/>
      <c r="AJ956" s="53"/>
      <c r="AK956" s="53"/>
      <c r="AL956" s="53"/>
      <c r="AM956" s="53"/>
      <c r="AN956" s="53"/>
      <c r="AO956" s="53"/>
      <c r="AP956" s="53"/>
      <c r="AQ956" s="53"/>
      <c r="AR956" s="53"/>
      <c r="AS956" s="53"/>
    </row>
    <row r="957" spans="17:45">
      <c r="Q957" s="53"/>
      <c r="R957" s="53"/>
      <c r="S957" s="53"/>
      <c r="T957" s="53"/>
      <c r="U957" s="53"/>
      <c r="V957" s="53"/>
      <c r="W957" s="53"/>
      <c r="X957" s="53"/>
      <c r="Y957" s="53"/>
      <c r="Z957" s="53"/>
      <c r="AA957" s="53"/>
      <c r="AB957" s="53"/>
      <c r="AC957" s="53"/>
      <c r="AD957" s="53"/>
      <c r="AE957" s="53"/>
      <c r="AF957" s="53"/>
      <c r="AG957" s="53"/>
      <c r="AH957" s="53"/>
      <c r="AI957" s="53"/>
      <c r="AJ957" s="53"/>
      <c r="AK957" s="53"/>
      <c r="AL957" s="53"/>
      <c r="AM957" s="53"/>
      <c r="AN957" s="53"/>
      <c r="AO957" s="53"/>
      <c r="AP957" s="53"/>
      <c r="AQ957" s="53"/>
      <c r="AR957" s="53"/>
      <c r="AS957" s="53"/>
    </row>
    <row r="958" spans="17:45">
      <c r="Q958" s="53"/>
      <c r="R958" s="53"/>
      <c r="S958" s="53"/>
      <c r="T958" s="53"/>
      <c r="U958" s="53"/>
      <c r="V958" s="53"/>
      <c r="W958" s="53"/>
      <c r="X958" s="53"/>
      <c r="Y958" s="53"/>
      <c r="Z958" s="53"/>
      <c r="AA958" s="53"/>
      <c r="AB958" s="53"/>
      <c r="AC958" s="53"/>
      <c r="AD958" s="53"/>
      <c r="AE958" s="53"/>
      <c r="AF958" s="53"/>
      <c r="AG958" s="53"/>
      <c r="AH958" s="53"/>
      <c r="AI958" s="53"/>
      <c r="AJ958" s="53"/>
      <c r="AK958" s="53"/>
      <c r="AL958" s="53"/>
      <c r="AM958" s="53"/>
      <c r="AN958" s="53"/>
      <c r="AO958" s="53"/>
      <c r="AP958" s="53"/>
      <c r="AQ958" s="53"/>
      <c r="AR958" s="53"/>
      <c r="AS958" s="53"/>
    </row>
    <row r="959" spans="17:45">
      <c r="Q959" s="53"/>
      <c r="R959" s="53"/>
      <c r="S959" s="53"/>
      <c r="T959" s="53"/>
      <c r="U959" s="53"/>
      <c r="V959" s="53"/>
      <c r="W959" s="53"/>
      <c r="X959" s="53"/>
      <c r="Y959" s="53"/>
      <c r="Z959" s="53"/>
      <c r="AA959" s="53"/>
      <c r="AB959" s="53"/>
      <c r="AC959" s="53"/>
      <c r="AD959" s="53"/>
      <c r="AE959" s="53"/>
      <c r="AF959" s="53"/>
      <c r="AG959" s="53"/>
      <c r="AH959" s="53"/>
      <c r="AI959" s="53"/>
      <c r="AJ959" s="53"/>
      <c r="AK959" s="53"/>
      <c r="AL959" s="53"/>
      <c r="AM959" s="53"/>
      <c r="AN959" s="53"/>
      <c r="AO959" s="53"/>
      <c r="AP959" s="53"/>
      <c r="AQ959" s="53"/>
      <c r="AR959" s="53"/>
      <c r="AS959" s="53"/>
    </row>
    <row r="960" spans="17:45">
      <c r="Q960" s="53"/>
      <c r="R960" s="53"/>
      <c r="S960" s="53"/>
      <c r="T960" s="53"/>
      <c r="U960" s="53"/>
      <c r="V960" s="53"/>
      <c r="W960" s="53"/>
      <c r="X960" s="53"/>
      <c r="Y960" s="53"/>
      <c r="Z960" s="53"/>
      <c r="AA960" s="53"/>
      <c r="AB960" s="53"/>
      <c r="AC960" s="53"/>
      <c r="AD960" s="53"/>
      <c r="AE960" s="53"/>
      <c r="AF960" s="53"/>
      <c r="AG960" s="53"/>
      <c r="AH960" s="53"/>
      <c r="AI960" s="53"/>
      <c r="AJ960" s="53"/>
      <c r="AK960" s="53"/>
      <c r="AL960" s="53"/>
      <c r="AM960" s="53"/>
      <c r="AN960" s="53"/>
      <c r="AO960" s="53"/>
      <c r="AP960" s="53"/>
      <c r="AQ960" s="53"/>
      <c r="AR960" s="53"/>
      <c r="AS960" s="53"/>
    </row>
    <row r="961" spans="17:45">
      <c r="Q961" s="53"/>
      <c r="R961" s="53"/>
      <c r="S961" s="53"/>
      <c r="T961" s="53"/>
      <c r="U961" s="53"/>
      <c r="V961" s="53"/>
      <c r="W961" s="53"/>
      <c r="X961" s="53"/>
      <c r="Y961" s="53"/>
      <c r="Z961" s="53"/>
      <c r="AA961" s="53"/>
      <c r="AB961" s="53"/>
      <c r="AC961" s="53"/>
      <c r="AD961" s="53"/>
      <c r="AE961" s="53"/>
      <c r="AF961" s="53"/>
      <c r="AG961" s="53"/>
      <c r="AH961" s="53"/>
      <c r="AI961" s="53"/>
      <c r="AJ961" s="53"/>
      <c r="AK961" s="53"/>
      <c r="AL961" s="53"/>
      <c r="AM961" s="53"/>
      <c r="AN961" s="53"/>
      <c r="AO961" s="53"/>
      <c r="AP961" s="53"/>
      <c r="AQ961" s="53"/>
      <c r="AR961" s="53"/>
      <c r="AS961" s="53"/>
    </row>
    <row r="962" spans="17:45">
      <c r="Q962" s="53"/>
      <c r="R962" s="53"/>
      <c r="S962" s="53"/>
      <c r="T962" s="53"/>
      <c r="U962" s="53"/>
      <c r="V962" s="53"/>
      <c r="W962" s="53"/>
      <c r="X962" s="53"/>
      <c r="Y962" s="53"/>
      <c r="Z962" s="53"/>
      <c r="AA962" s="53"/>
      <c r="AB962" s="53"/>
      <c r="AC962" s="53"/>
      <c r="AD962" s="53"/>
      <c r="AE962" s="53"/>
      <c r="AF962" s="53"/>
      <c r="AG962" s="53"/>
      <c r="AH962" s="53"/>
      <c r="AI962" s="53"/>
      <c r="AJ962" s="53"/>
      <c r="AK962" s="53"/>
      <c r="AL962" s="53"/>
      <c r="AM962" s="53"/>
      <c r="AN962" s="53"/>
      <c r="AO962" s="53"/>
      <c r="AP962" s="53"/>
      <c r="AQ962" s="53"/>
      <c r="AR962" s="53"/>
      <c r="AS962" s="53"/>
    </row>
    <row r="963" spans="17:45">
      <c r="Q963" s="53"/>
      <c r="R963" s="53"/>
      <c r="S963" s="53"/>
      <c r="T963" s="53"/>
      <c r="U963" s="53"/>
      <c r="V963" s="53"/>
      <c r="W963" s="53"/>
      <c r="X963" s="53"/>
      <c r="Y963" s="53"/>
      <c r="Z963" s="53"/>
      <c r="AA963" s="53"/>
      <c r="AB963" s="53"/>
      <c r="AC963" s="53"/>
      <c r="AD963" s="53"/>
      <c r="AE963" s="53"/>
      <c r="AF963" s="53"/>
      <c r="AG963" s="53"/>
      <c r="AH963" s="53"/>
      <c r="AI963" s="53"/>
      <c r="AJ963" s="53"/>
      <c r="AK963" s="53"/>
      <c r="AL963" s="53"/>
      <c r="AM963" s="53"/>
      <c r="AN963" s="53"/>
      <c r="AO963" s="53"/>
      <c r="AP963" s="53"/>
      <c r="AQ963" s="53"/>
      <c r="AR963" s="53"/>
      <c r="AS963" s="53"/>
    </row>
    <row r="964" spans="17:45">
      <c r="Q964" s="53"/>
      <c r="R964" s="53"/>
      <c r="S964" s="53"/>
      <c r="T964" s="53"/>
      <c r="U964" s="53"/>
      <c r="V964" s="53"/>
      <c r="W964" s="53"/>
      <c r="X964" s="53"/>
      <c r="Y964" s="53"/>
      <c r="Z964" s="53"/>
      <c r="AA964" s="53"/>
      <c r="AB964" s="53"/>
      <c r="AC964" s="53"/>
      <c r="AD964" s="53"/>
      <c r="AE964" s="53"/>
      <c r="AF964" s="53"/>
      <c r="AG964" s="53"/>
      <c r="AH964" s="53"/>
      <c r="AI964" s="53"/>
      <c r="AJ964" s="53"/>
      <c r="AK964" s="53"/>
      <c r="AL964" s="53"/>
      <c r="AM964" s="53"/>
      <c r="AN964" s="53"/>
      <c r="AO964" s="53"/>
      <c r="AP964" s="53"/>
      <c r="AQ964" s="53"/>
      <c r="AR964" s="53"/>
      <c r="AS964" s="53"/>
    </row>
    <row r="965" spans="17:45">
      <c r="Q965" s="53"/>
      <c r="R965" s="53"/>
      <c r="S965" s="53"/>
      <c r="T965" s="53"/>
      <c r="U965" s="53"/>
      <c r="V965" s="53"/>
      <c r="W965" s="53"/>
      <c r="X965" s="53"/>
      <c r="Y965" s="53"/>
      <c r="Z965" s="53"/>
      <c r="AA965" s="53"/>
      <c r="AB965" s="53"/>
      <c r="AC965" s="53"/>
      <c r="AD965" s="53"/>
      <c r="AE965" s="53"/>
      <c r="AF965" s="53"/>
      <c r="AG965" s="53"/>
      <c r="AH965" s="53"/>
      <c r="AI965" s="53"/>
      <c r="AJ965" s="53"/>
      <c r="AK965" s="53"/>
      <c r="AL965" s="53"/>
      <c r="AM965" s="53"/>
      <c r="AN965" s="53"/>
      <c r="AO965" s="53"/>
      <c r="AP965" s="53"/>
      <c r="AQ965" s="53"/>
      <c r="AR965" s="53"/>
      <c r="AS965" s="53"/>
    </row>
    <row r="966" spans="17:45">
      <c r="Q966" s="53"/>
      <c r="R966" s="53"/>
      <c r="S966" s="53"/>
      <c r="T966" s="53"/>
      <c r="U966" s="53"/>
      <c r="V966" s="53"/>
      <c r="W966" s="53"/>
      <c r="X966" s="53"/>
      <c r="Y966" s="53"/>
      <c r="Z966" s="53"/>
      <c r="AA966" s="53"/>
      <c r="AB966" s="53"/>
      <c r="AC966" s="53"/>
      <c r="AD966" s="53"/>
      <c r="AE966" s="53"/>
      <c r="AF966" s="53"/>
      <c r="AG966" s="53"/>
      <c r="AH966" s="53"/>
      <c r="AI966" s="53"/>
      <c r="AJ966" s="53"/>
      <c r="AK966" s="53"/>
      <c r="AL966" s="53"/>
      <c r="AM966" s="53"/>
      <c r="AN966" s="53"/>
      <c r="AO966" s="53"/>
      <c r="AP966" s="53"/>
      <c r="AQ966" s="53"/>
      <c r="AR966" s="53"/>
      <c r="AS966" s="53"/>
    </row>
    <row r="967" spans="17:45">
      <c r="Q967" s="53"/>
      <c r="R967" s="53"/>
      <c r="S967" s="53"/>
      <c r="T967" s="53"/>
      <c r="U967" s="53"/>
      <c r="V967" s="53"/>
      <c r="W967" s="53"/>
      <c r="X967" s="53"/>
      <c r="Y967" s="53"/>
      <c r="Z967" s="53"/>
      <c r="AA967" s="53"/>
      <c r="AB967" s="53"/>
      <c r="AC967" s="53"/>
      <c r="AD967" s="53"/>
      <c r="AE967" s="53"/>
      <c r="AF967" s="53"/>
      <c r="AG967" s="53"/>
      <c r="AH967" s="53"/>
      <c r="AI967" s="53"/>
      <c r="AJ967" s="53"/>
      <c r="AK967" s="53"/>
      <c r="AL967" s="53"/>
      <c r="AM967" s="53"/>
      <c r="AN967" s="53"/>
      <c r="AO967" s="53"/>
      <c r="AP967" s="53"/>
      <c r="AQ967" s="53"/>
      <c r="AR967" s="53"/>
      <c r="AS967" s="53"/>
    </row>
    <row r="968" spans="17:45">
      <c r="Q968" s="53"/>
      <c r="R968" s="53"/>
      <c r="S968" s="53"/>
      <c r="T968" s="53"/>
      <c r="U968" s="53"/>
      <c r="V968" s="53"/>
      <c r="W968" s="53"/>
      <c r="X968" s="53"/>
      <c r="Y968" s="53"/>
      <c r="Z968" s="53"/>
      <c r="AA968" s="53"/>
      <c r="AB968" s="53"/>
      <c r="AC968" s="53"/>
      <c r="AD968" s="53"/>
      <c r="AE968" s="53"/>
      <c r="AF968" s="53"/>
      <c r="AG968" s="53"/>
      <c r="AH968" s="53"/>
      <c r="AI968" s="53"/>
      <c r="AJ968" s="53"/>
      <c r="AK968" s="53"/>
      <c r="AL968" s="53"/>
      <c r="AM968" s="53"/>
      <c r="AN968" s="53"/>
      <c r="AO968" s="53"/>
      <c r="AP968" s="53"/>
      <c r="AQ968" s="53"/>
      <c r="AR968" s="53"/>
      <c r="AS968" s="53"/>
    </row>
    <row r="969" spans="17:45">
      <c r="Q969" s="53"/>
      <c r="R969" s="53"/>
      <c r="S969" s="53"/>
      <c r="T969" s="53"/>
      <c r="U969" s="53"/>
      <c r="V969" s="53"/>
      <c r="W969" s="53"/>
      <c r="X969" s="53"/>
      <c r="Y969" s="53"/>
      <c r="Z969" s="53"/>
      <c r="AA969" s="53"/>
      <c r="AB969" s="53"/>
      <c r="AC969" s="53"/>
      <c r="AD969" s="53"/>
      <c r="AE969" s="53"/>
      <c r="AF969" s="53"/>
      <c r="AG969" s="53"/>
      <c r="AH969" s="53"/>
      <c r="AI969" s="53"/>
      <c r="AJ969" s="53"/>
      <c r="AK969" s="53"/>
      <c r="AL969" s="53"/>
      <c r="AM969" s="53"/>
      <c r="AN969" s="53"/>
      <c r="AO969" s="53"/>
      <c r="AP969" s="53"/>
      <c r="AQ969" s="53"/>
      <c r="AR969" s="53"/>
      <c r="AS969" s="53"/>
    </row>
    <row r="970" spans="17:45">
      <c r="Q970" s="53"/>
      <c r="R970" s="53"/>
      <c r="S970" s="53"/>
      <c r="T970" s="53"/>
      <c r="U970" s="53"/>
      <c r="V970" s="53"/>
      <c r="W970" s="53"/>
      <c r="X970" s="53"/>
      <c r="Y970" s="53"/>
      <c r="Z970" s="53"/>
      <c r="AA970" s="53"/>
      <c r="AB970" s="53"/>
      <c r="AC970" s="53"/>
      <c r="AD970" s="53"/>
      <c r="AE970" s="53"/>
      <c r="AF970" s="53"/>
      <c r="AG970" s="53"/>
      <c r="AH970" s="53"/>
      <c r="AI970" s="53"/>
      <c r="AJ970" s="53"/>
      <c r="AK970" s="53"/>
      <c r="AL970" s="53"/>
      <c r="AM970" s="53"/>
      <c r="AN970" s="53"/>
      <c r="AO970" s="53"/>
      <c r="AP970" s="53"/>
      <c r="AQ970" s="53"/>
      <c r="AR970" s="53"/>
      <c r="AS970" s="53"/>
    </row>
    <row r="971" spans="17:45">
      <c r="Q971" s="53"/>
      <c r="R971" s="53"/>
      <c r="S971" s="53"/>
      <c r="T971" s="53"/>
      <c r="U971" s="53"/>
      <c r="V971" s="53"/>
      <c r="W971" s="53"/>
      <c r="X971" s="53"/>
      <c r="Y971" s="53"/>
      <c r="Z971" s="53"/>
      <c r="AA971" s="53"/>
      <c r="AB971" s="53"/>
      <c r="AC971" s="53"/>
      <c r="AD971" s="53"/>
      <c r="AE971" s="53"/>
      <c r="AF971" s="53"/>
      <c r="AG971" s="53"/>
      <c r="AH971" s="53"/>
      <c r="AI971" s="53"/>
      <c r="AJ971" s="53"/>
      <c r="AK971" s="53"/>
      <c r="AL971" s="53"/>
      <c r="AM971" s="53"/>
      <c r="AN971" s="53"/>
      <c r="AO971" s="53"/>
      <c r="AP971" s="53"/>
      <c r="AQ971" s="53"/>
      <c r="AR971" s="53"/>
      <c r="AS971" s="53"/>
    </row>
    <row r="972" spans="17:45">
      <c r="Q972" s="53"/>
      <c r="R972" s="53"/>
      <c r="S972" s="53"/>
      <c r="T972" s="53"/>
      <c r="U972" s="53"/>
      <c r="V972" s="53"/>
      <c r="W972" s="53"/>
      <c r="X972" s="53"/>
      <c r="Y972" s="53"/>
      <c r="Z972" s="53"/>
      <c r="AA972" s="53"/>
      <c r="AB972" s="53"/>
      <c r="AC972" s="53"/>
      <c r="AD972" s="53"/>
      <c r="AE972" s="53"/>
      <c r="AF972" s="53"/>
      <c r="AG972" s="53"/>
      <c r="AH972" s="53"/>
      <c r="AI972" s="53"/>
      <c r="AJ972" s="53"/>
      <c r="AK972" s="53"/>
      <c r="AL972" s="53"/>
      <c r="AM972" s="53"/>
      <c r="AN972" s="53"/>
      <c r="AO972" s="53"/>
      <c r="AP972" s="53"/>
      <c r="AQ972" s="53"/>
      <c r="AR972" s="53"/>
      <c r="AS972" s="53"/>
    </row>
    <row r="973" spans="17:45">
      <c r="Q973" s="53"/>
      <c r="R973" s="53"/>
      <c r="S973" s="53"/>
      <c r="T973" s="53"/>
      <c r="U973" s="53"/>
      <c r="V973" s="53"/>
      <c r="W973" s="53"/>
      <c r="X973" s="53"/>
      <c r="Y973" s="53"/>
      <c r="Z973" s="53"/>
      <c r="AA973" s="53"/>
      <c r="AB973" s="53"/>
      <c r="AC973" s="53"/>
      <c r="AD973" s="53"/>
      <c r="AE973" s="53"/>
      <c r="AF973" s="53"/>
      <c r="AG973" s="53"/>
      <c r="AH973" s="53"/>
      <c r="AI973" s="53"/>
      <c r="AJ973" s="53"/>
      <c r="AK973" s="53"/>
      <c r="AL973" s="53"/>
      <c r="AM973" s="53"/>
      <c r="AN973" s="53"/>
      <c r="AO973" s="53"/>
      <c r="AP973" s="53"/>
      <c r="AQ973" s="53"/>
      <c r="AR973" s="53"/>
      <c r="AS973" s="53"/>
    </row>
    <row r="974" spans="17:45">
      <c r="Q974" s="53"/>
      <c r="R974" s="53"/>
      <c r="S974" s="53"/>
      <c r="T974" s="53"/>
      <c r="U974" s="53"/>
      <c r="V974" s="53"/>
      <c r="W974" s="53"/>
      <c r="X974" s="53"/>
      <c r="Y974" s="53"/>
      <c r="Z974" s="53"/>
      <c r="AA974" s="53"/>
      <c r="AB974" s="53"/>
      <c r="AC974" s="53"/>
      <c r="AD974" s="53"/>
      <c r="AE974" s="53"/>
      <c r="AF974" s="53"/>
      <c r="AG974" s="53"/>
      <c r="AH974" s="53"/>
      <c r="AI974" s="53"/>
      <c r="AJ974" s="53"/>
      <c r="AK974" s="53"/>
      <c r="AL974" s="53"/>
      <c r="AM974" s="53"/>
      <c r="AN974" s="53"/>
      <c r="AO974" s="53"/>
      <c r="AP974" s="53"/>
      <c r="AQ974" s="53"/>
      <c r="AR974" s="53"/>
      <c r="AS974" s="53"/>
    </row>
    <row r="975" spans="17:45">
      <c r="Q975" s="53"/>
      <c r="R975" s="53"/>
      <c r="S975" s="53"/>
      <c r="T975" s="53"/>
      <c r="U975" s="53"/>
      <c r="V975" s="53"/>
      <c r="W975" s="53"/>
      <c r="X975" s="53"/>
      <c r="Y975" s="53"/>
      <c r="Z975" s="53"/>
      <c r="AA975" s="53"/>
      <c r="AB975" s="53"/>
      <c r="AC975" s="53"/>
      <c r="AD975" s="53"/>
      <c r="AE975" s="53"/>
      <c r="AF975" s="53"/>
      <c r="AG975" s="53"/>
      <c r="AH975" s="53"/>
      <c r="AI975" s="53"/>
      <c r="AJ975" s="53"/>
      <c r="AK975" s="53"/>
      <c r="AL975" s="53"/>
      <c r="AM975" s="53"/>
      <c r="AN975" s="53"/>
      <c r="AO975" s="53"/>
      <c r="AP975" s="53"/>
      <c r="AQ975" s="53"/>
      <c r="AR975" s="53"/>
      <c r="AS975" s="53"/>
    </row>
    <row r="976" spans="17:45">
      <c r="Q976" s="53"/>
      <c r="R976" s="53"/>
      <c r="S976" s="53"/>
      <c r="T976" s="53"/>
      <c r="U976" s="53"/>
      <c r="V976" s="53"/>
      <c r="W976" s="53"/>
      <c r="X976" s="53"/>
      <c r="Y976" s="53"/>
      <c r="Z976" s="53"/>
      <c r="AA976" s="53"/>
      <c r="AB976" s="53"/>
      <c r="AC976" s="53"/>
      <c r="AD976" s="53"/>
      <c r="AE976" s="53"/>
      <c r="AF976" s="53"/>
      <c r="AG976" s="53"/>
      <c r="AH976" s="53"/>
      <c r="AI976" s="53"/>
      <c r="AJ976" s="53"/>
      <c r="AK976" s="53"/>
      <c r="AL976" s="53"/>
      <c r="AM976" s="53"/>
      <c r="AN976" s="53"/>
      <c r="AO976" s="53"/>
      <c r="AP976" s="53"/>
      <c r="AQ976" s="53"/>
      <c r="AR976" s="53"/>
      <c r="AS976" s="53"/>
    </row>
    <row r="977" spans="17:45">
      <c r="Q977" s="53"/>
      <c r="R977" s="53"/>
      <c r="S977" s="53"/>
      <c r="T977" s="53"/>
      <c r="U977" s="53"/>
      <c r="V977" s="53"/>
      <c r="W977" s="53"/>
      <c r="X977" s="53"/>
      <c r="Y977" s="53"/>
      <c r="Z977" s="53"/>
      <c r="AA977" s="53"/>
      <c r="AB977" s="53"/>
      <c r="AC977" s="53"/>
      <c r="AD977" s="53"/>
      <c r="AE977" s="53"/>
      <c r="AF977" s="53"/>
      <c r="AG977" s="53"/>
      <c r="AH977" s="53"/>
      <c r="AI977" s="53"/>
      <c r="AJ977" s="53"/>
      <c r="AK977" s="53"/>
      <c r="AL977" s="53"/>
      <c r="AM977" s="53"/>
      <c r="AN977" s="53"/>
      <c r="AO977" s="53"/>
      <c r="AP977" s="53"/>
      <c r="AQ977" s="53"/>
      <c r="AR977" s="53"/>
      <c r="AS977" s="53"/>
    </row>
    <row r="978" spans="17:45">
      <c r="Q978" s="53"/>
      <c r="R978" s="53"/>
      <c r="S978" s="53"/>
      <c r="T978" s="53"/>
      <c r="U978" s="53"/>
      <c r="V978" s="53"/>
      <c r="W978" s="53"/>
      <c r="X978" s="53"/>
      <c r="Y978" s="53"/>
      <c r="Z978" s="53"/>
      <c r="AA978" s="53"/>
      <c r="AB978" s="53"/>
      <c r="AC978" s="53"/>
      <c r="AD978" s="53"/>
      <c r="AE978" s="53"/>
      <c r="AF978" s="53"/>
      <c r="AG978" s="53"/>
      <c r="AH978" s="53"/>
      <c r="AI978" s="53"/>
      <c r="AJ978" s="53"/>
      <c r="AK978" s="53"/>
      <c r="AL978" s="53"/>
      <c r="AM978" s="53"/>
      <c r="AN978" s="53"/>
      <c r="AO978" s="53"/>
      <c r="AP978" s="53"/>
      <c r="AQ978" s="53"/>
      <c r="AR978" s="53"/>
      <c r="AS978" s="53"/>
    </row>
    <row r="979" spans="17:45">
      <c r="Q979" s="53"/>
      <c r="R979" s="53"/>
      <c r="S979" s="53"/>
      <c r="T979" s="53"/>
      <c r="U979" s="53"/>
      <c r="V979" s="53"/>
      <c r="W979" s="53"/>
      <c r="X979" s="53"/>
      <c r="Y979" s="53"/>
      <c r="Z979" s="53"/>
      <c r="AA979" s="53"/>
      <c r="AB979" s="53"/>
      <c r="AC979" s="53"/>
      <c r="AD979" s="53"/>
      <c r="AE979" s="53"/>
      <c r="AF979" s="53"/>
      <c r="AG979" s="53"/>
      <c r="AH979" s="53"/>
      <c r="AI979" s="53"/>
      <c r="AJ979" s="53"/>
      <c r="AK979" s="53"/>
      <c r="AL979" s="53"/>
      <c r="AM979" s="53"/>
      <c r="AN979" s="53"/>
      <c r="AO979" s="53"/>
      <c r="AP979" s="53"/>
      <c r="AQ979" s="53"/>
      <c r="AR979" s="53"/>
      <c r="AS979" s="53"/>
    </row>
    <row r="980" spans="17:45">
      <c r="Q980" s="53"/>
      <c r="R980" s="53"/>
      <c r="S980" s="53"/>
      <c r="T980" s="53"/>
      <c r="U980" s="53"/>
      <c r="V980" s="53"/>
      <c r="W980" s="53"/>
      <c r="X980" s="53"/>
      <c r="Y980" s="53"/>
      <c r="Z980" s="53"/>
      <c r="AA980" s="53"/>
      <c r="AB980" s="53"/>
      <c r="AC980" s="53"/>
      <c r="AD980" s="53"/>
      <c r="AE980" s="53"/>
      <c r="AF980" s="53"/>
      <c r="AG980" s="53"/>
      <c r="AH980" s="53"/>
      <c r="AI980" s="53"/>
      <c r="AJ980" s="53"/>
      <c r="AK980" s="53"/>
      <c r="AL980" s="53"/>
      <c r="AM980" s="53"/>
      <c r="AN980" s="53"/>
      <c r="AO980" s="53"/>
      <c r="AP980" s="53"/>
      <c r="AQ980" s="53"/>
      <c r="AR980" s="53"/>
      <c r="AS980" s="53"/>
    </row>
    <row r="981" spans="17:45">
      <c r="Q981" s="53"/>
      <c r="R981" s="53"/>
      <c r="S981" s="53"/>
      <c r="T981" s="53"/>
      <c r="U981" s="53"/>
      <c r="V981" s="53"/>
      <c r="W981" s="53"/>
      <c r="X981" s="53"/>
      <c r="Y981" s="53"/>
      <c r="Z981" s="53"/>
      <c r="AA981" s="53"/>
      <c r="AB981" s="53"/>
      <c r="AC981" s="53"/>
      <c r="AD981" s="53"/>
      <c r="AE981" s="53"/>
      <c r="AF981" s="53"/>
      <c r="AG981" s="53"/>
      <c r="AH981" s="53"/>
      <c r="AI981" s="53"/>
      <c r="AJ981" s="53"/>
      <c r="AK981" s="53"/>
      <c r="AL981" s="53"/>
      <c r="AM981" s="53"/>
      <c r="AN981" s="53"/>
      <c r="AO981" s="53"/>
      <c r="AP981" s="53"/>
      <c r="AQ981" s="53"/>
      <c r="AR981" s="53"/>
      <c r="AS981" s="53"/>
    </row>
    <row r="982" spans="17:45">
      <c r="Q982" s="53"/>
      <c r="R982" s="53"/>
      <c r="S982" s="53"/>
      <c r="T982" s="53"/>
      <c r="U982" s="53"/>
      <c r="V982" s="53"/>
      <c r="W982" s="53"/>
      <c r="X982" s="53"/>
      <c r="Y982" s="53"/>
      <c r="Z982" s="53"/>
      <c r="AA982" s="53"/>
      <c r="AB982" s="53"/>
      <c r="AC982" s="53"/>
      <c r="AD982" s="53"/>
      <c r="AE982" s="53"/>
      <c r="AF982" s="53"/>
      <c r="AG982" s="53"/>
      <c r="AH982" s="53"/>
      <c r="AI982" s="53"/>
      <c r="AJ982" s="53"/>
      <c r="AK982" s="53"/>
      <c r="AL982" s="53"/>
      <c r="AM982" s="53"/>
      <c r="AN982" s="53"/>
      <c r="AO982" s="53"/>
      <c r="AP982" s="53"/>
      <c r="AQ982" s="53"/>
      <c r="AR982" s="53"/>
      <c r="AS982" s="53"/>
    </row>
    <row r="983" spans="17:45">
      <c r="Q983" s="53"/>
      <c r="R983" s="53"/>
      <c r="S983" s="53"/>
      <c r="T983" s="53"/>
      <c r="U983" s="53"/>
      <c r="V983" s="53"/>
      <c r="W983" s="53"/>
      <c r="X983" s="53"/>
      <c r="Y983" s="53"/>
      <c r="Z983" s="53"/>
      <c r="AA983" s="53"/>
      <c r="AB983" s="53"/>
      <c r="AC983" s="53"/>
      <c r="AD983" s="53"/>
      <c r="AE983" s="53"/>
      <c r="AF983" s="53"/>
      <c r="AG983" s="53"/>
      <c r="AH983" s="53"/>
      <c r="AI983" s="53"/>
      <c r="AJ983" s="53"/>
      <c r="AK983" s="53"/>
      <c r="AL983" s="53"/>
      <c r="AM983" s="53"/>
      <c r="AN983" s="53"/>
      <c r="AO983" s="53"/>
      <c r="AP983" s="53"/>
      <c r="AQ983" s="53"/>
      <c r="AR983" s="53"/>
      <c r="AS983" s="53"/>
    </row>
    <row r="984" spans="17:45">
      <c r="Q984" s="53"/>
      <c r="R984" s="53"/>
      <c r="S984" s="53"/>
      <c r="T984" s="53"/>
      <c r="U984" s="53"/>
      <c r="V984" s="53"/>
      <c r="W984" s="53"/>
      <c r="X984" s="53"/>
      <c r="Y984" s="53"/>
      <c r="Z984" s="53"/>
      <c r="AA984" s="53"/>
      <c r="AB984" s="53"/>
      <c r="AC984" s="53"/>
      <c r="AD984" s="53"/>
      <c r="AE984" s="53"/>
      <c r="AF984" s="53"/>
      <c r="AG984" s="53"/>
      <c r="AH984" s="53"/>
      <c r="AI984" s="53"/>
      <c r="AJ984" s="53"/>
      <c r="AK984" s="53"/>
      <c r="AL984" s="53"/>
      <c r="AM984" s="53"/>
      <c r="AN984" s="53"/>
      <c r="AO984" s="53"/>
      <c r="AP984" s="53"/>
      <c r="AQ984" s="53"/>
      <c r="AR984" s="53"/>
      <c r="AS984" s="53"/>
    </row>
    <row r="985" spans="17:45">
      <c r="Q985" s="53"/>
      <c r="R985" s="53"/>
      <c r="S985" s="53"/>
      <c r="T985" s="53"/>
      <c r="U985" s="53"/>
      <c r="V985" s="53"/>
      <c r="W985" s="53"/>
      <c r="X985" s="53"/>
      <c r="Y985" s="53"/>
      <c r="Z985" s="53"/>
      <c r="AA985" s="53"/>
      <c r="AB985" s="53"/>
      <c r="AC985" s="53"/>
      <c r="AD985" s="53"/>
      <c r="AE985" s="53"/>
      <c r="AF985" s="53"/>
      <c r="AG985" s="53"/>
      <c r="AH985" s="53"/>
      <c r="AI985" s="53"/>
      <c r="AJ985" s="53"/>
      <c r="AK985" s="53"/>
      <c r="AL985" s="53"/>
      <c r="AM985" s="53"/>
      <c r="AN985" s="53"/>
      <c r="AO985" s="53"/>
      <c r="AP985" s="53"/>
      <c r="AQ985" s="53"/>
      <c r="AR985" s="53"/>
      <c r="AS985" s="53"/>
    </row>
    <row r="986" spans="17:45">
      <c r="Q986" s="53"/>
      <c r="R986" s="53"/>
      <c r="S986" s="53"/>
      <c r="T986" s="53"/>
      <c r="U986" s="53"/>
      <c r="V986" s="53"/>
      <c r="W986" s="53"/>
      <c r="X986" s="53"/>
      <c r="Y986" s="53"/>
      <c r="Z986" s="53"/>
      <c r="AA986" s="53"/>
      <c r="AB986" s="53"/>
      <c r="AC986" s="53"/>
      <c r="AD986" s="53"/>
      <c r="AE986" s="53"/>
      <c r="AF986" s="53"/>
      <c r="AG986" s="53"/>
      <c r="AH986" s="53"/>
      <c r="AI986" s="53"/>
      <c r="AJ986" s="53"/>
      <c r="AK986" s="53"/>
      <c r="AL986" s="53"/>
      <c r="AM986" s="53"/>
      <c r="AN986" s="53"/>
      <c r="AO986" s="53"/>
      <c r="AP986" s="53"/>
      <c r="AQ986" s="53"/>
      <c r="AR986" s="53"/>
      <c r="AS986" s="53"/>
    </row>
    <row r="987" spans="17:45">
      <c r="Q987" s="53"/>
      <c r="R987" s="53"/>
      <c r="S987" s="53"/>
      <c r="T987" s="53"/>
      <c r="U987" s="53"/>
      <c r="V987" s="53"/>
      <c r="W987" s="53"/>
      <c r="X987" s="53"/>
      <c r="Y987" s="53"/>
      <c r="Z987" s="53"/>
      <c r="AA987" s="53"/>
      <c r="AB987" s="53"/>
      <c r="AC987" s="53"/>
      <c r="AD987" s="53"/>
      <c r="AE987" s="53"/>
      <c r="AF987" s="53"/>
      <c r="AG987" s="53"/>
      <c r="AH987" s="53"/>
      <c r="AI987" s="53"/>
      <c r="AJ987" s="53"/>
      <c r="AK987" s="53"/>
      <c r="AL987" s="53"/>
      <c r="AM987" s="53"/>
      <c r="AN987" s="53"/>
      <c r="AO987" s="53"/>
      <c r="AP987" s="53"/>
      <c r="AQ987" s="53"/>
      <c r="AR987" s="53"/>
      <c r="AS987" s="53"/>
    </row>
    <row r="988" spans="17:45">
      <c r="Q988" s="53"/>
      <c r="R988" s="53"/>
      <c r="S988" s="53"/>
      <c r="T988" s="53"/>
      <c r="U988" s="53"/>
      <c r="V988" s="53"/>
      <c r="W988" s="53"/>
      <c r="X988" s="53"/>
      <c r="Y988" s="53"/>
      <c r="Z988" s="53"/>
      <c r="AA988" s="53"/>
      <c r="AB988" s="53"/>
      <c r="AC988" s="53"/>
      <c r="AD988" s="53"/>
      <c r="AE988" s="53"/>
      <c r="AF988" s="53"/>
      <c r="AG988" s="53"/>
      <c r="AH988" s="53"/>
      <c r="AI988" s="53"/>
      <c r="AJ988" s="53"/>
      <c r="AK988" s="53"/>
      <c r="AL988" s="53"/>
      <c r="AM988" s="53"/>
      <c r="AN988" s="53"/>
      <c r="AO988" s="53"/>
      <c r="AP988" s="53"/>
      <c r="AQ988" s="53"/>
      <c r="AR988" s="53"/>
      <c r="AS988" s="53"/>
    </row>
    <row r="989" spans="17:45">
      <c r="Q989" s="53"/>
      <c r="R989" s="53"/>
      <c r="S989" s="53"/>
      <c r="T989" s="53"/>
      <c r="U989" s="53"/>
      <c r="V989" s="53"/>
      <c r="W989" s="53"/>
      <c r="X989" s="53"/>
      <c r="Y989" s="53"/>
      <c r="Z989" s="53"/>
      <c r="AA989" s="53"/>
      <c r="AB989" s="53"/>
      <c r="AC989" s="53"/>
      <c r="AD989" s="53"/>
      <c r="AE989" s="53"/>
      <c r="AF989" s="53"/>
      <c r="AG989" s="53"/>
      <c r="AH989" s="53"/>
      <c r="AI989" s="53"/>
      <c r="AJ989" s="53"/>
      <c r="AK989" s="53"/>
      <c r="AL989" s="53"/>
      <c r="AM989" s="53"/>
      <c r="AN989" s="53"/>
      <c r="AO989" s="53"/>
      <c r="AP989" s="53"/>
      <c r="AQ989" s="53"/>
      <c r="AR989" s="53"/>
      <c r="AS989" s="53"/>
    </row>
    <row r="990" spans="17:45">
      <c r="Q990" s="53"/>
      <c r="R990" s="53"/>
      <c r="S990" s="53"/>
      <c r="T990" s="53"/>
      <c r="U990" s="53"/>
      <c r="V990" s="53"/>
      <c r="W990" s="53"/>
      <c r="X990" s="53"/>
      <c r="Y990" s="53"/>
      <c r="Z990" s="53"/>
      <c r="AA990" s="53"/>
      <c r="AB990" s="53"/>
      <c r="AC990" s="53"/>
      <c r="AD990" s="53"/>
      <c r="AE990" s="53"/>
      <c r="AF990" s="53"/>
      <c r="AG990" s="53"/>
      <c r="AH990" s="53"/>
      <c r="AI990" s="53"/>
      <c r="AJ990" s="53"/>
      <c r="AK990" s="53"/>
      <c r="AL990" s="53"/>
      <c r="AM990" s="53"/>
      <c r="AN990" s="53"/>
      <c r="AO990" s="53"/>
      <c r="AP990" s="53"/>
      <c r="AQ990" s="53"/>
      <c r="AR990" s="53"/>
      <c r="AS990" s="53"/>
    </row>
    <row r="991" spans="17:45">
      <c r="Q991" s="53"/>
      <c r="R991" s="53"/>
      <c r="S991" s="53"/>
      <c r="T991" s="53"/>
      <c r="U991" s="53"/>
      <c r="V991" s="53"/>
      <c r="W991" s="53"/>
      <c r="X991" s="53"/>
      <c r="Y991" s="53"/>
      <c r="Z991" s="53"/>
      <c r="AA991" s="53"/>
      <c r="AB991" s="53"/>
      <c r="AC991" s="53"/>
      <c r="AD991" s="53"/>
      <c r="AE991" s="53"/>
      <c r="AF991" s="53"/>
      <c r="AG991" s="53"/>
      <c r="AH991" s="53"/>
      <c r="AI991" s="53"/>
      <c r="AJ991" s="53"/>
      <c r="AK991" s="53"/>
      <c r="AL991" s="53"/>
      <c r="AM991" s="53"/>
      <c r="AN991" s="53"/>
      <c r="AO991" s="53"/>
      <c r="AP991" s="53"/>
      <c r="AQ991" s="53"/>
      <c r="AR991" s="53"/>
      <c r="AS991" s="53"/>
    </row>
    <row r="992" spans="17:45">
      <c r="Q992" s="53"/>
      <c r="R992" s="53"/>
      <c r="S992" s="53"/>
      <c r="T992" s="53"/>
      <c r="U992" s="53"/>
      <c r="V992" s="53"/>
      <c r="W992" s="53"/>
      <c r="X992" s="53"/>
      <c r="Y992" s="53"/>
      <c r="Z992" s="53"/>
      <c r="AA992" s="53"/>
      <c r="AB992" s="53"/>
      <c r="AC992" s="53"/>
      <c r="AD992" s="53"/>
      <c r="AE992" s="53"/>
      <c r="AF992" s="53"/>
      <c r="AG992" s="53"/>
      <c r="AH992" s="53"/>
      <c r="AI992" s="53"/>
      <c r="AJ992" s="53"/>
      <c r="AK992" s="53"/>
      <c r="AL992" s="53"/>
      <c r="AM992" s="53"/>
      <c r="AN992" s="53"/>
      <c r="AO992" s="53"/>
      <c r="AP992" s="53"/>
      <c r="AQ992" s="53"/>
      <c r="AR992" s="53"/>
      <c r="AS992" s="53"/>
    </row>
    <row r="993" spans="17:45">
      <c r="Q993" s="53"/>
      <c r="R993" s="53"/>
      <c r="S993" s="53"/>
      <c r="T993" s="53"/>
      <c r="U993" s="53"/>
      <c r="V993" s="53"/>
      <c r="W993" s="53"/>
      <c r="X993" s="53"/>
      <c r="Y993" s="53"/>
      <c r="Z993" s="53"/>
      <c r="AA993" s="53"/>
      <c r="AB993" s="53"/>
      <c r="AC993" s="53"/>
      <c r="AD993" s="53"/>
      <c r="AE993" s="53"/>
      <c r="AF993" s="53"/>
      <c r="AG993" s="53"/>
      <c r="AH993" s="53"/>
      <c r="AI993" s="53"/>
      <c r="AJ993" s="53"/>
      <c r="AK993" s="53"/>
      <c r="AL993" s="53"/>
      <c r="AM993" s="53"/>
      <c r="AN993" s="53"/>
      <c r="AO993" s="53"/>
      <c r="AP993" s="53"/>
      <c r="AQ993" s="53"/>
      <c r="AR993" s="53"/>
      <c r="AS993" s="53"/>
    </row>
    <row r="994" spans="17:45">
      <c r="Q994" s="53"/>
      <c r="R994" s="53"/>
      <c r="S994" s="53"/>
      <c r="T994" s="53"/>
      <c r="U994" s="53"/>
      <c r="V994" s="53"/>
      <c r="W994" s="53"/>
      <c r="X994" s="53"/>
      <c r="Y994" s="53"/>
      <c r="Z994" s="53"/>
      <c r="AA994" s="53"/>
      <c r="AB994" s="53"/>
      <c r="AC994" s="53"/>
      <c r="AD994" s="53"/>
      <c r="AE994" s="53"/>
      <c r="AF994" s="53"/>
      <c r="AG994" s="53"/>
      <c r="AH994" s="53"/>
      <c r="AI994" s="53"/>
      <c r="AJ994" s="53"/>
      <c r="AK994" s="53"/>
      <c r="AL994" s="53"/>
      <c r="AM994" s="53"/>
      <c r="AN994" s="53"/>
      <c r="AO994" s="53"/>
      <c r="AP994" s="53"/>
      <c r="AQ994" s="53"/>
      <c r="AR994" s="53"/>
      <c r="AS994" s="53"/>
    </row>
    <row r="995" spans="17:45">
      <c r="Q995" s="53"/>
      <c r="R995" s="53"/>
      <c r="S995" s="53"/>
      <c r="T995" s="53"/>
      <c r="U995" s="53"/>
      <c r="V995" s="53"/>
      <c r="W995" s="53"/>
      <c r="X995" s="53"/>
      <c r="Y995" s="53"/>
      <c r="Z995" s="53"/>
      <c r="AA995" s="53"/>
      <c r="AB995" s="53"/>
      <c r="AC995" s="53"/>
      <c r="AD995" s="53"/>
      <c r="AE995" s="53"/>
      <c r="AF995" s="53"/>
      <c r="AG995" s="53"/>
      <c r="AH995" s="53"/>
      <c r="AI995" s="53"/>
      <c r="AJ995" s="53"/>
      <c r="AK995" s="53"/>
      <c r="AL995" s="53"/>
      <c r="AM995" s="53"/>
      <c r="AN995" s="53"/>
      <c r="AO995" s="53"/>
      <c r="AP995" s="53"/>
      <c r="AQ995" s="53"/>
      <c r="AR995" s="53"/>
      <c r="AS995" s="53"/>
    </row>
    <row r="996" spans="17:45">
      <c r="Q996" s="53"/>
      <c r="R996" s="53"/>
      <c r="S996" s="53"/>
      <c r="T996" s="53"/>
      <c r="U996" s="53"/>
      <c r="V996" s="53"/>
      <c r="W996" s="53"/>
      <c r="X996" s="53"/>
      <c r="Y996" s="53"/>
      <c r="Z996" s="53"/>
      <c r="AA996" s="53"/>
      <c r="AB996" s="53"/>
      <c r="AC996" s="53"/>
      <c r="AD996" s="53"/>
      <c r="AE996" s="53"/>
      <c r="AF996" s="53"/>
      <c r="AG996" s="53"/>
      <c r="AH996" s="53"/>
      <c r="AI996" s="53"/>
      <c r="AJ996" s="53"/>
      <c r="AK996" s="53"/>
      <c r="AL996" s="53"/>
      <c r="AM996" s="53"/>
      <c r="AN996" s="53"/>
      <c r="AO996" s="53"/>
      <c r="AP996" s="53"/>
      <c r="AQ996" s="53"/>
      <c r="AR996" s="53"/>
      <c r="AS996" s="53"/>
    </row>
    <row r="997" spans="17:45">
      <c r="Q997" s="53"/>
      <c r="R997" s="53"/>
      <c r="S997" s="53"/>
      <c r="T997" s="53"/>
      <c r="U997" s="53"/>
      <c r="V997" s="53"/>
      <c r="W997" s="53"/>
      <c r="X997" s="53"/>
      <c r="Y997" s="53"/>
      <c r="Z997" s="53"/>
      <c r="AA997" s="53"/>
      <c r="AB997" s="53"/>
      <c r="AC997" s="53"/>
      <c r="AD997" s="53"/>
      <c r="AE997" s="53"/>
      <c r="AF997" s="53"/>
      <c r="AG997" s="53"/>
      <c r="AH997" s="53"/>
      <c r="AI997" s="53"/>
      <c r="AJ997" s="53"/>
      <c r="AK997" s="53"/>
      <c r="AL997" s="53"/>
      <c r="AM997" s="53"/>
      <c r="AN997" s="53"/>
      <c r="AO997" s="53"/>
      <c r="AP997" s="53"/>
      <c r="AQ997" s="53"/>
      <c r="AR997" s="53"/>
      <c r="AS997" s="53"/>
    </row>
    <row r="998" spans="17:45">
      <c r="Q998" s="53"/>
      <c r="R998" s="53"/>
      <c r="S998" s="53"/>
      <c r="T998" s="53"/>
      <c r="U998" s="53"/>
      <c r="V998" s="53"/>
      <c r="W998" s="53"/>
      <c r="X998" s="53"/>
      <c r="Y998" s="53"/>
      <c r="Z998" s="53"/>
      <c r="AA998" s="53"/>
      <c r="AB998" s="53"/>
      <c r="AC998" s="53"/>
      <c r="AD998" s="53"/>
      <c r="AE998" s="53"/>
      <c r="AF998" s="53"/>
      <c r="AG998" s="53"/>
      <c r="AH998" s="53"/>
      <c r="AI998" s="53"/>
      <c r="AJ998" s="53"/>
      <c r="AK998" s="53"/>
      <c r="AL998" s="53"/>
      <c r="AM998" s="53"/>
      <c r="AN998" s="53"/>
      <c r="AO998" s="53"/>
      <c r="AP998" s="53"/>
      <c r="AQ998" s="53"/>
      <c r="AR998" s="53"/>
      <c r="AS998" s="53"/>
    </row>
    <row r="999" spans="17:45">
      <c r="Q999" s="53"/>
      <c r="R999" s="53"/>
      <c r="S999" s="53"/>
      <c r="T999" s="53"/>
      <c r="U999" s="53"/>
      <c r="V999" s="53"/>
      <c r="W999" s="53"/>
      <c r="X999" s="53"/>
      <c r="Y999" s="53"/>
      <c r="Z999" s="53"/>
      <c r="AA999" s="53"/>
      <c r="AB999" s="53"/>
      <c r="AC999" s="53"/>
      <c r="AD999" s="53"/>
      <c r="AE999" s="53"/>
      <c r="AF999" s="53"/>
      <c r="AG999" s="53"/>
      <c r="AH999" s="53"/>
      <c r="AI999" s="53"/>
      <c r="AJ999" s="53"/>
      <c r="AK999" s="53"/>
      <c r="AL999" s="53"/>
      <c r="AM999" s="53"/>
      <c r="AN999" s="53"/>
      <c r="AO999" s="53"/>
      <c r="AP999" s="53"/>
      <c r="AQ999" s="53"/>
      <c r="AR999" s="53"/>
      <c r="AS999" s="53"/>
    </row>
    <row r="1000" spans="17:45">
      <c r="Q1000" s="53"/>
      <c r="R1000" s="53"/>
      <c r="S1000" s="53"/>
      <c r="T1000" s="53"/>
      <c r="U1000" s="53"/>
      <c r="V1000" s="53"/>
      <c r="W1000" s="53"/>
      <c r="X1000" s="53"/>
      <c r="Y1000" s="53"/>
      <c r="Z1000" s="53"/>
      <c r="AA1000" s="53"/>
      <c r="AB1000" s="53"/>
      <c r="AC1000" s="53"/>
      <c r="AD1000" s="53"/>
      <c r="AE1000" s="53"/>
      <c r="AF1000" s="53"/>
      <c r="AG1000" s="53"/>
      <c r="AH1000" s="53"/>
      <c r="AI1000" s="53"/>
      <c r="AJ1000" s="53"/>
      <c r="AK1000" s="53"/>
      <c r="AL1000" s="53"/>
      <c r="AM1000" s="53"/>
      <c r="AN1000" s="53"/>
      <c r="AO1000" s="53"/>
      <c r="AP1000" s="53"/>
      <c r="AQ1000" s="53"/>
      <c r="AR1000" s="53"/>
      <c r="AS1000" s="53"/>
    </row>
    <row r="1001" spans="17:45">
      <c r="Q1001" s="53"/>
      <c r="R1001" s="53"/>
      <c r="S1001" s="53"/>
      <c r="T1001" s="53"/>
      <c r="U1001" s="53"/>
      <c r="V1001" s="53"/>
      <c r="W1001" s="53"/>
      <c r="X1001" s="53"/>
      <c r="Y1001" s="53"/>
      <c r="Z1001" s="53"/>
      <c r="AA1001" s="53"/>
      <c r="AB1001" s="53"/>
      <c r="AC1001" s="53"/>
      <c r="AD1001" s="53"/>
      <c r="AE1001" s="53"/>
      <c r="AF1001" s="53"/>
      <c r="AG1001" s="53"/>
      <c r="AH1001" s="53"/>
      <c r="AI1001" s="53"/>
      <c r="AJ1001" s="53"/>
      <c r="AK1001" s="53"/>
      <c r="AL1001" s="53"/>
      <c r="AM1001" s="49"/>
      <c r="AN1001" s="49"/>
      <c r="AO1001" s="49"/>
      <c r="AP1001" s="49"/>
      <c r="AQ1001" s="49"/>
      <c r="AR1001" s="49"/>
      <c r="AS1001" s="49"/>
    </row>
    <row r="1002" spans="17:45">
      <c r="Q1002" s="53"/>
      <c r="R1002" s="53"/>
      <c r="S1002" s="53"/>
      <c r="T1002" s="53"/>
      <c r="U1002" s="53"/>
      <c r="V1002" s="53"/>
      <c r="W1002" s="53"/>
      <c r="X1002" s="53"/>
      <c r="Y1002" s="53"/>
      <c r="Z1002" s="53"/>
      <c r="AA1002" s="53"/>
      <c r="AB1002" s="53"/>
      <c r="AC1002" s="53"/>
      <c r="AD1002" s="53"/>
      <c r="AE1002" s="53"/>
      <c r="AF1002" s="53"/>
      <c r="AG1002" s="53"/>
      <c r="AH1002" s="53"/>
      <c r="AI1002" s="53"/>
      <c r="AJ1002" s="53"/>
      <c r="AK1002" s="53"/>
      <c r="AL1002" s="53"/>
      <c r="AM1002" s="49"/>
      <c r="AN1002" s="49"/>
      <c r="AO1002" s="49"/>
      <c r="AP1002" s="49"/>
      <c r="AQ1002" s="49"/>
      <c r="AR1002" s="49"/>
      <c r="AS1002" s="49"/>
    </row>
    <row r="1003" spans="17:45">
      <c r="Q1003" s="53"/>
      <c r="R1003" s="53"/>
      <c r="S1003" s="53"/>
      <c r="T1003" s="53"/>
      <c r="U1003" s="53"/>
      <c r="V1003" s="53"/>
      <c r="W1003" s="53"/>
      <c r="X1003" s="53"/>
      <c r="Y1003" s="53"/>
      <c r="Z1003" s="53"/>
      <c r="AA1003" s="53"/>
      <c r="AB1003" s="53"/>
      <c r="AC1003" s="53"/>
      <c r="AD1003" s="53"/>
      <c r="AE1003" s="53"/>
      <c r="AF1003" s="53"/>
      <c r="AG1003" s="53"/>
      <c r="AH1003" s="53"/>
      <c r="AI1003" s="53"/>
      <c r="AJ1003" s="53"/>
      <c r="AK1003" s="53"/>
      <c r="AL1003" s="53"/>
      <c r="AM1003" s="49"/>
      <c r="AN1003" s="49"/>
      <c r="AO1003" s="49"/>
      <c r="AP1003" s="49"/>
      <c r="AQ1003" s="49"/>
      <c r="AR1003" s="49"/>
      <c r="AS1003" s="49"/>
    </row>
    <row r="1004" spans="17:45">
      <c r="Q1004" s="53"/>
      <c r="R1004" s="53"/>
      <c r="S1004" s="53"/>
      <c r="T1004" s="53"/>
      <c r="U1004" s="53"/>
      <c r="V1004" s="53"/>
      <c r="W1004" s="53"/>
      <c r="X1004" s="53"/>
      <c r="Y1004" s="53"/>
      <c r="Z1004" s="53"/>
      <c r="AA1004" s="53"/>
      <c r="AB1004" s="53"/>
      <c r="AC1004" s="53"/>
      <c r="AD1004" s="53"/>
      <c r="AE1004" s="53"/>
      <c r="AF1004" s="53"/>
      <c r="AG1004" s="53"/>
      <c r="AH1004" s="53"/>
      <c r="AI1004" s="53"/>
      <c r="AJ1004" s="53"/>
      <c r="AK1004" s="53"/>
      <c r="AL1004" s="53"/>
      <c r="AM1004" s="49"/>
      <c r="AN1004" s="49"/>
      <c r="AO1004" s="49"/>
      <c r="AP1004" s="49"/>
      <c r="AQ1004" s="49"/>
      <c r="AR1004" s="49"/>
      <c r="AS1004" s="49"/>
    </row>
    <row r="1005" spans="17:45">
      <c r="Q1005" s="53"/>
      <c r="R1005" s="53"/>
      <c r="S1005" s="53"/>
      <c r="T1005" s="53"/>
      <c r="U1005" s="53"/>
      <c r="V1005" s="53"/>
      <c r="W1005" s="53"/>
      <c r="X1005" s="53"/>
      <c r="Y1005" s="53"/>
      <c r="Z1005" s="53"/>
      <c r="AA1005" s="53"/>
      <c r="AB1005" s="53"/>
      <c r="AC1005" s="53"/>
      <c r="AD1005" s="53"/>
      <c r="AE1005" s="53"/>
      <c r="AF1005" s="53"/>
      <c r="AG1005" s="53"/>
      <c r="AH1005" s="53"/>
      <c r="AI1005" s="53"/>
      <c r="AJ1005" s="53"/>
      <c r="AK1005" s="53"/>
      <c r="AL1005" s="53"/>
      <c r="AM1005" s="49"/>
      <c r="AN1005" s="49"/>
      <c r="AO1005" s="49"/>
      <c r="AP1005" s="49"/>
      <c r="AQ1005" s="49"/>
      <c r="AR1005" s="49"/>
      <c r="AS1005" s="49"/>
    </row>
    <row r="1006" spans="17:45">
      <c r="Q1006" s="53"/>
      <c r="R1006" s="53"/>
      <c r="S1006" s="53"/>
      <c r="T1006" s="53"/>
      <c r="U1006" s="53"/>
      <c r="V1006" s="53"/>
      <c r="W1006" s="53"/>
      <c r="X1006" s="53"/>
      <c r="Y1006" s="53"/>
      <c r="Z1006" s="53"/>
      <c r="AA1006" s="53"/>
      <c r="AB1006" s="53"/>
      <c r="AC1006" s="53"/>
      <c r="AD1006" s="53"/>
      <c r="AE1006" s="53"/>
      <c r="AF1006" s="53"/>
      <c r="AG1006" s="53"/>
      <c r="AH1006" s="53"/>
      <c r="AI1006" s="53"/>
      <c r="AJ1006" s="53"/>
      <c r="AK1006" s="53"/>
      <c r="AL1006" s="53"/>
      <c r="AM1006" s="49"/>
      <c r="AN1006" s="49"/>
      <c r="AO1006" s="49"/>
      <c r="AP1006" s="49"/>
      <c r="AQ1006" s="49"/>
      <c r="AR1006" s="49"/>
      <c r="AS1006" s="49"/>
    </row>
    <row r="1007" spans="17:45">
      <c r="Q1007" s="53"/>
      <c r="R1007" s="53"/>
      <c r="S1007" s="53"/>
      <c r="T1007" s="53"/>
      <c r="U1007" s="53"/>
      <c r="V1007" s="53"/>
      <c r="W1007" s="53"/>
      <c r="X1007" s="53"/>
      <c r="Y1007" s="53"/>
      <c r="Z1007" s="53"/>
      <c r="AA1007" s="53"/>
      <c r="AB1007" s="53"/>
      <c r="AC1007" s="53"/>
      <c r="AD1007" s="53"/>
      <c r="AE1007" s="53"/>
      <c r="AF1007" s="53"/>
      <c r="AG1007" s="53"/>
      <c r="AH1007" s="53"/>
      <c r="AI1007" s="53"/>
      <c r="AJ1007" s="53"/>
      <c r="AK1007" s="53"/>
      <c r="AL1007" s="53"/>
      <c r="AM1007" s="49"/>
      <c r="AN1007" s="49"/>
      <c r="AO1007" s="49"/>
      <c r="AP1007" s="49"/>
      <c r="AQ1007" s="49"/>
      <c r="AR1007" s="49"/>
      <c r="AS1007" s="49"/>
    </row>
    <row r="1008" spans="17:45">
      <c r="Q1008" s="53"/>
      <c r="R1008" s="53"/>
      <c r="S1008" s="53"/>
      <c r="T1008" s="53"/>
      <c r="U1008" s="53"/>
      <c r="V1008" s="53"/>
      <c r="W1008" s="53"/>
      <c r="X1008" s="53"/>
      <c r="Y1008" s="53"/>
      <c r="Z1008" s="53"/>
      <c r="AA1008" s="53"/>
      <c r="AB1008" s="53"/>
      <c r="AC1008" s="53"/>
      <c r="AD1008" s="53"/>
      <c r="AE1008" s="53"/>
      <c r="AF1008" s="53"/>
      <c r="AG1008" s="53"/>
      <c r="AH1008" s="53"/>
      <c r="AI1008" s="53"/>
      <c r="AJ1008" s="53"/>
      <c r="AK1008" s="53"/>
      <c r="AL1008" s="53"/>
      <c r="AM1008" s="49"/>
      <c r="AN1008" s="49"/>
      <c r="AO1008" s="49"/>
      <c r="AP1008" s="49"/>
      <c r="AQ1008" s="49"/>
      <c r="AR1008" s="49"/>
      <c r="AS1008" s="49"/>
    </row>
    <row r="1009" spans="17:45">
      <c r="Q1009" s="53"/>
      <c r="R1009" s="53"/>
      <c r="S1009" s="53"/>
      <c r="T1009" s="53"/>
      <c r="U1009" s="53"/>
      <c r="V1009" s="53"/>
      <c r="W1009" s="53"/>
      <c r="X1009" s="53"/>
      <c r="Y1009" s="53"/>
      <c r="Z1009" s="53"/>
      <c r="AA1009" s="53"/>
      <c r="AB1009" s="53"/>
      <c r="AC1009" s="53"/>
      <c r="AD1009" s="53"/>
      <c r="AE1009" s="53"/>
      <c r="AF1009" s="53"/>
      <c r="AG1009" s="53"/>
      <c r="AH1009" s="53"/>
      <c r="AI1009" s="53"/>
      <c r="AJ1009" s="53"/>
      <c r="AK1009" s="53"/>
      <c r="AL1009" s="53"/>
      <c r="AM1009" s="49"/>
      <c r="AN1009" s="49"/>
      <c r="AO1009" s="49"/>
      <c r="AP1009" s="49"/>
      <c r="AQ1009" s="49"/>
      <c r="AR1009" s="49"/>
      <c r="AS1009" s="49"/>
    </row>
    <row r="1010" spans="17:45">
      <c r="Q1010" s="53"/>
      <c r="R1010" s="53"/>
      <c r="S1010" s="53"/>
      <c r="T1010" s="53"/>
      <c r="U1010" s="53"/>
      <c r="V1010" s="53"/>
      <c r="W1010" s="53"/>
      <c r="X1010" s="53"/>
      <c r="Y1010" s="53"/>
      <c r="Z1010" s="53"/>
      <c r="AA1010" s="53"/>
      <c r="AB1010" s="53"/>
      <c r="AC1010" s="53"/>
      <c r="AD1010" s="53"/>
      <c r="AE1010" s="53"/>
      <c r="AF1010" s="53"/>
      <c r="AG1010" s="53"/>
      <c r="AH1010" s="53"/>
      <c r="AI1010" s="53"/>
      <c r="AJ1010" s="53"/>
      <c r="AK1010" s="53"/>
      <c r="AL1010" s="53"/>
      <c r="AM1010" s="49"/>
      <c r="AN1010" s="49"/>
      <c r="AO1010" s="49"/>
      <c r="AP1010" s="49"/>
      <c r="AQ1010" s="49"/>
      <c r="AR1010" s="49"/>
      <c r="AS1010" s="49"/>
    </row>
    <row r="1011" spans="17:45">
      <c r="Q1011" s="53"/>
      <c r="R1011" s="53"/>
      <c r="S1011" s="53"/>
      <c r="T1011" s="53"/>
      <c r="U1011" s="53"/>
      <c r="V1011" s="53"/>
      <c r="W1011" s="53"/>
      <c r="X1011" s="53"/>
      <c r="Y1011" s="53"/>
      <c r="Z1011" s="53"/>
      <c r="AA1011" s="53"/>
      <c r="AB1011" s="53"/>
      <c r="AC1011" s="53"/>
      <c r="AD1011" s="53"/>
      <c r="AE1011" s="53"/>
      <c r="AF1011" s="53"/>
      <c r="AG1011" s="53"/>
      <c r="AH1011" s="53"/>
      <c r="AI1011" s="53"/>
      <c r="AJ1011" s="53"/>
      <c r="AK1011" s="53"/>
      <c r="AL1011" s="53"/>
      <c r="AM1011" s="49"/>
      <c r="AN1011" s="49"/>
      <c r="AO1011" s="49"/>
      <c r="AP1011" s="49"/>
      <c r="AQ1011" s="49"/>
      <c r="AR1011" s="49"/>
      <c r="AS1011" s="49"/>
    </row>
    <row r="1012" spans="17:45">
      <c r="Q1012" s="53"/>
      <c r="R1012" s="53"/>
      <c r="S1012" s="53"/>
      <c r="T1012" s="53"/>
      <c r="U1012" s="53"/>
      <c r="V1012" s="53"/>
      <c r="W1012" s="53"/>
      <c r="X1012" s="53"/>
      <c r="Y1012" s="53"/>
      <c r="Z1012" s="53"/>
      <c r="AA1012" s="53"/>
      <c r="AB1012" s="53"/>
      <c r="AC1012" s="53"/>
      <c r="AD1012" s="53"/>
      <c r="AE1012" s="53"/>
      <c r="AF1012" s="53"/>
      <c r="AG1012" s="53"/>
      <c r="AH1012" s="53"/>
      <c r="AI1012" s="53"/>
      <c r="AJ1012" s="53"/>
      <c r="AK1012" s="53"/>
      <c r="AL1012" s="53"/>
      <c r="AM1012" s="49"/>
      <c r="AN1012" s="49"/>
      <c r="AO1012" s="49"/>
      <c r="AP1012" s="49"/>
      <c r="AQ1012" s="49"/>
      <c r="AR1012" s="49"/>
      <c r="AS1012" s="49"/>
    </row>
    <row r="1013" spans="17:45">
      <c r="Q1013" s="53"/>
      <c r="R1013" s="53"/>
      <c r="S1013" s="53"/>
      <c r="T1013" s="53"/>
      <c r="U1013" s="53"/>
      <c r="V1013" s="53"/>
      <c r="W1013" s="53"/>
      <c r="X1013" s="53"/>
      <c r="Y1013" s="53"/>
      <c r="Z1013" s="53"/>
      <c r="AA1013" s="53"/>
      <c r="AB1013" s="53"/>
      <c r="AC1013" s="53"/>
      <c r="AD1013" s="53"/>
      <c r="AE1013" s="53"/>
      <c r="AF1013" s="53"/>
      <c r="AG1013" s="53"/>
      <c r="AH1013" s="53"/>
      <c r="AI1013" s="53"/>
      <c r="AJ1013" s="53"/>
      <c r="AK1013" s="53"/>
      <c r="AL1013" s="53"/>
      <c r="AM1013" s="49"/>
      <c r="AN1013" s="49"/>
      <c r="AO1013" s="49"/>
      <c r="AP1013" s="49"/>
      <c r="AQ1013" s="49"/>
      <c r="AR1013" s="49"/>
      <c r="AS1013" s="49"/>
    </row>
    <row r="1014" spans="17:45">
      <c r="Q1014" s="53"/>
      <c r="R1014" s="53"/>
      <c r="S1014" s="53"/>
      <c r="T1014" s="53"/>
      <c r="U1014" s="53"/>
      <c r="V1014" s="53"/>
      <c r="W1014" s="53"/>
      <c r="X1014" s="53"/>
      <c r="Y1014" s="53"/>
      <c r="Z1014" s="53"/>
      <c r="AA1014" s="53"/>
      <c r="AB1014" s="53"/>
      <c r="AC1014" s="53"/>
      <c r="AD1014" s="53"/>
      <c r="AE1014" s="53"/>
      <c r="AF1014" s="53"/>
      <c r="AG1014" s="53"/>
      <c r="AH1014" s="53"/>
      <c r="AI1014" s="53"/>
      <c r="AJ1014" s="53"/>
      <c r="AK1014" s="53"/>
      <c r="AL1014" s="53"/>
      <c r="AM1014" s="49"/>
      <c r="AN1014" s="49"/>
      <c r="AO1014" s="49"/>
      <c r="AP1014" s="49"/>
      <c r="AQ1014" s="49"/>
      <c r="AR1014" s="49"/>
      <c r="AS1014" s="49"/>
    </row>
    <row r="1015" spans="17:45">
      <c r="Q1015" s="53"/>
      <c r="R1015" s="53"/>
      <c r="S1015" s="53"/>
      <c r="T1015" s="53"/>
      <c r="U1015" s="53"/>
      <c r="V1015" s="53"/>
      <c r="W1015" s="53"/>
      <c r="X1015" s="53"/>
      <c r="Y1015" s="53"/>
      <c r="Z1015" s="53"/>
      <c r="AA1015" s="53"/>
      <c r="AB1015" s="53"/>
      <c r="AC1015" s="53"/>
      <c r="AD1015" s="53"/>
      <c r="AE1015" s="53"/>
      <c r="AF1015" s="53"/>
      <c r="AG1015" s="53"/>
      <c r="AH1015" s="53"/>
      <c r="AI1015" s="53"/>
      <c r="AJ1015" s="53"/>
      <c r="AK1015" s="53"/>
      <c r="AL1015" s="53"/>
      <c r="AM1015" s="49"/>
      <c r="AN1015" s="49"/>
      <c r="AO1015" s="49"/>
      <c r="AP1015" s="49"/>
      <c r="AQ1015" s="49"/>
      <c r="AR1015" s="49"/>
      <c r="AS1015" s="49"/>
    </row>
    <row r="1016" spans="17:45">
      <c r="Q1016" s="53"/>
      <c r="R1016" s="53"/>
      <c r="S1016" s="53"/>
      <c r="T1016" s="53"/>
      <c r="U1016" s="53"/>
      <c r="V1016" s="53"/>
      <c r="W1016" s="53"/>
      <c r="X1016" s="53"/>
      <c r="Y1016" s="53"/>
      <c r="Z1016" s="53"/>
      <c r="AA1016" s="53"/>
      <c r="AB1016" s="53"/>
      <c r="AC1016" s="53"/>
      <c r="AD1016" s="53"/>
      <c r="AE1016" s="53"/>
      <c r="AF1016" s="53"/>
      <c r="AG1016" s="53"/>
      <c r="AH1016" s="53"/>
      <c r="AI1016" s="53"/>
      <c r="AJ1016" s="53"/>
      <c r="AK1016" s="53"/>
      <c r="AL1016" s="53"/>
      <c r="AM1016" s="49"/>
      <c r="AN1016" s="49"/>
      <c r="AO1016" s="49"/>
      <c r="AP1016" s="49"/>
      <c r="AQ1016" s="49"/>
      <c r="AR1016" s="49"/>
      <c r="AS1016" s="49"/>
    </row>
    <row r="1017" spans="17:45">
      <c r="Q1017" s="53"/>
      <c r="R1017" s="53"/>
      <c r="S1017" s="53"/>
      <c r="T1017" s="53"/>
      <c r="U1017" s="53"/>
      <c r="V1017" s="53"/>
      <c r="W1017" s="53"/>
      <c r="X1017" s="53"/>
      <c r="Y1017" s="53"/>
      <c r="Z1017" s="53"/>
      <c r="AA1017" s="53"/>
      <c r="AB1017" s="53"/>
      <c r="AC1017" s="53"/>
      <c r="AD1017" s="53"/>
      <c r="AE1017" s="53"/>
      <c r="AF1017" s="53"/>
      <c r="AG1017" s="53"/>
      <c r="AH1017" s="53"/>
      <c r="AI1017" s="53"/>
      <c r="AJ1017" s="53"/>
      <c r="AK1017" s="53"/>
      <c r="AL1017" s="53"/>
      <c r="AM1017" s="49"/>
      <c r="AN1017" s="49"/>
      <c r="AO1017" s="49"/>
      <c r="AP1017" s="49"/>
      <c r="AQ1017" s="49"/>
      <c r="AR1017" s="49"/>
      <c r="AS1017" s="49"/>
    </row>
    <row r="1018" spans="17:45">
      <c r="Q1018" s="53"/>
      <c r="R1018" s="53"/>
      <c r="S1018" s="53"/>
      <c r="T1018" s="53"/>
      <c r="U1018" s="53"/>
      <c r="V1018" s="53"/>
      <c r="W1018" s="53"/>
      <c r="X1018" s="53"/>
      <c r="Y1018" s="53"/>
      <c r="Z1018" s="53"/>
      <c r="AA1018" s="53"/>
      <c r="AB1018" s="53"/>
      <c r="AC1018" s="53"/>
      <c r="AD1018" s="53"/>
      <c r="AE1018" s="53"/>
      <c r="AF1018" s="53"/>
      <c r="AG1018" s="53"/>
      <c r="AH1018" s="53"/>
      <c r="AI1018" s="53"/>
      <c r="AJ1018" s="53"/>
      <c r="AK1018" s="53"/>
      <c r="AL1018" s="53"/>
      <c r="AM1018" s="49"/>
      <c r="AN1018" s="49"/>
      <c r="AO1018" s="49"/>
      <c r="AP1018" s="49"/>
      <c r="AQ1018" s="49"/>
      <c r="AR1018" s="49"/>
      <c r="AS1018" s="49"/>
    </row>
    <row r="1019" spans="17:45">
      <c r="Q1019" s="53"/>
      <c r="R1019" s="53"/>
      <c r="S1019" s="53"/>
      <c r="T1019" s="53"/>
      <c r="U1019" s="53"/>
      <c r="V1019" s="53"/>
      <c r="W1019" s="53"/>
      <c r="X1019" s="53"/>
      <c r="Y1019" s="53"/>
      <c r="Z1019" s="53"/>
      <c r="AA1019" s="53"/>
      <c r="AB1019" s="53"/>
      <c r="AC1019" s="53"/>
      <c r="AD1019" s="53"/>
      <c r="AE1019" s="53"/>
      <c r="AF1019" s="53"/>
      <c r="AG1019" s="53"/>
      <c r="AH1019" s="53"/>
      <c r="AI1019" s="53"/>
      <c r="AJ1019" s="53"/>
      <c r="AK1019" s="53"/>
      <c r="AL1019" s="53"/>
      <c r="AM1019" s="49"/>
      <c r="AN1019" s="49"/>
      <c r="AO1019" s="49"/>
      <c r="AP1019" s="49"/>
      <c r="AQ1019" s="49"/>
      <c r="AR1019" s="49"/>
      <c r="AS1019" s="49"/>
    </row>
    <row r="1020" spans="17:45">
      <c r="Q1020" s="53"/>
      <c r="R1020" s="53"/>
      <c r="S1020" s="53"/>
      <c r="T1020" s="53"/>
      <c r="U1020" s="53"/>
      <c r="V1020" s="53"/>
      <c r="W1020" s="53"/>
      <c r="X1020" s="53"/>
      <c r="Y1020" s="53"/>
      <c r="Z1020" s="53"/>
      <c r="AA1020" s="53"/>
      <c r="AB1020" s="53"/>
      <c r="AC1020" s="53"/>
      <c r="AD1020" s="53"/>
      <c r="AE1020" s="53"/>
      <c r="AF1020" s="53"/>
      <c r="AG1020" s="53"/>
      <c r="AH1020" s="53"/>
      <c r="AI1020" s="53"/>
      <c r="AJ1020" s="53"/>
      <c r="AK1020" s="53"/>
      <c r="AL1020" s="53"/>
      <c r="AM1020" s="49"/>
      <c r="AN1020" s="49"/>
      <c r="AO1020" s="49"/>
      <c r="AP1020" s="49"/>
      <c r="AQ1020" s="49"/>
      <c r="AR1020" s="49"/>
      <c r="AS1020" s="49"/>
    </row>
    <row r="1021" spans="17:45">
      <c r="Q1021" s="53"/>
      <c r="R1021" s="53"/>
      <c r="S1021" s="53"/>
      <c r="T1021" s="53"/>
      <c r="U1021" s="53"/>
      <c r="V1021" s="53"/>
      <c r="W1021" s="53"/>
      <c r="X1021" s="53"/>
      <c r="Y1021" s="53"/>
      <c r="Z1021" s="53"/>
      <c r="AA1021" s="53"/>
      <c r="AB1021" s="53"/>
      <c r="AC1021" s="53"/>
      <c r="AD1021" s="53"/>
      <c r="AE1021" s="53"/>
      <c r="AF1021" s="53"/>
      <c r="AG1021" s="53"/>
      <c r="AH1021" s="53"/>
      <c r="AI1021" s="53"/>
      <c r="AJ1021" s="53"/>
      <c r="AK1021" s="53"/>
      <c r="AL1021" s="53"/>
      <c r="AM1021" s="49"/>
      <c r="AN1021" s="49"/>
      <c r="AO1021" s="49"/>
      <c r="AP1021" s="49"/>
      <c r="AQ1021" s="49"/>
      <c r="AR1021" s="49"/>
      <c r="AS1021" s="49"/>
    </row>
    <row r="1022" spans="17:45">
      <c r="Q1022" s="53"/>
      <c r="R1022" s="53"/>
      <c r="S1022" s="53"/>
      <c r="T1022" s="53"/>
      <c r="U1022" s="53"/>
      <c r="V1022" s="53"/>
      <c r="W1022" s="53"/>
      <c r="X1022" s="53"/>
      <c r="Y1022" s="53"/>
      <c r="Z1022" s="53"/>
      <c r="AA1022" s="53"/>
      <c r="AB1022" s="53"/>
      <c r="AC1022" s="53"/>
      <c r="AD1022" s="53"/>
      <c r="AE1022" s="53"/>
      <c r="AF1022" s="53"/>
      <c r="AG1022" s="53"/>
      <c r="AH1022" s="53"/>
      <c r="AI1022" s="53"/>
      <c r="AJ1022" s="53"/>
      <c r="AK1022" s="53"/>
      <c r="AL1022" s="53"/>
      <c r="AM1022" s="49"/>
      <c r="AN1022" s="49"/>
      <c r="AO1022" s="49"/>
      <c r="AP1022" s="49"/>
      <c r="AQ1022" s="49"/>
      <c r="AR1022" s="49"/>
      <c r="AS1022" s="49"/>
    </row>
    <row r="1023" spans="17:45">
      <c r="Q1023" s="53"/>
      <c r="R1023" s="53"/>
      <c r="S1023" s="53"/>
      <c r="T1023" s="53"/>
      <c r="U1023" s="53"/>
      <c r="V1023" s="53"/>
      <c r="W1023" s="53"/>
      <c r="X1023" s="53"/>
      <c r="Y1023" s="53"/>
      <c r="Z1023" s="53"/>
      <c r="AA1023" s="53"/>
      <c r="AB1023" s="53"/>
      <c r="AC1023" s="53"/>
      <c r="AD1023" s="53"/>
      <c r="AE1023" s="53"/>
      <c r="AF1023" s="53"/>
      <c r="AG1023" s="53"/>
      <c r="AH1023" s="53"/>
      <c r="AI1023" s="53"/>
      <c r="AJ1023" s="53"/>
      <c r="AK1023" s="53"/>
      <c r="AL1023" s="53"/>
      <c r="AM1023" s="49"/>
      <c r="AN1023" s="49"/>
      <c r="AO1023" s="49"/>
      <c r="AP1023" s="49"/>
      <c r="AQ1023" s="49"/>
      <c r="AR1023" s="49"/>
      <c r="AS1023" s="49"/>
    </row>
    <row r="1024" spans="17:45">
      <c r="Q1024" s="53"/>
      <c r="R1024" s="53"/>
      <c r="S1024" s="53"/>
      <c r="T1024" s="53"/>
      <c r="U1024" s="53"/>
      <c r="V1024" s="53"/>
      <c r="W1024" s="53"/>
      <c r="X1024" s="53"/>
      <c r="Y1024" s="53"/>
      <c r="Z1024" s="53"/>
      <c r="AA1024" s="53"/>
      <c r="AB1024" s="53"/>
      <c r="AC1024" s="53"/>
      <c r="AD1024" s="53"/>
      <c r="AE1024" s="53"/>
      <c r="AF1024" s="53"/>
      <c r="AG1024" s="53"/>
      <c r="AH1024" s="53"/>
      <c r="AI1024" s="53"/>
      <c r="AJ1024" s="53"/>
      <c r="AK1024" s="53"/>
      <c r="AL1024" s="53"/>
      <c r="AM1024" s="49"/>
      <c r="AN1024" s="49"/>
      <c r="AO1024" s="49"/>
      <c r="AP1024" s="49"/>
      <c r="AQ1024" s="49"/>
      <c r="AR1024" s="49"/>
      <c r="AS1024" s="49"/>
    </row>
    <row r="1025" spans="17:45">
      <c r="Q1025" s="53"/>
      <c r="R1025" s="53"/>
      <c r="S1025" s="53"/>
      <c r="T1025" s="53"/>
      <c r="U1025" s="53"/>
      <c r="V1025" s="53"/>
      <c r="W1025" s="53"/>
      <c r="X1025" s="53"/>
      <c r="Y1025" s="53"/>
      <c r="Z1025" s="53"/>
      <c r="AA1025" s="53"/>
      <c r="AB1025" s="53"/>
      <c r="AC1025" s="53"/>
      <c r="AD1025" s="53"/>
      <c r="AE1025" s="53"/>
      <c r="AF1025" s="53"/>
      <c r="AG1025" s="53"/>
      <c r="AH1025" s="53"/>
      <c r="AI1025" s="53"/>
      <c r="AJ1025" s="53"/>
      <c r="AK1025" s="53"/>
      <c r="AL1025" s="53"/>
      <c r="AM1025" s="49"/>
      <c r="AN1025" s="49"/>
      <c r="AO1025" s="49"/>
      <c r="AP1025" s="49"/>
      <c r="AQ1025" s="49"/>
      <c r="AR1025" s="49"/>
      <c r="AS1025" s="49"/>
    </row>
    <row r="1026" spans="17:45">
      <c r="Q1026" s="53"/>
      <c r="R1026" s="53"/>
      <c r="S1026" s="53"/>
      <c r="T1026" s="53"/>
      <c r="U1026" s="53"/>
      <c r="V1026" s="53"/>
      <c r="W1026" s="53"/>
      <c r="X1026" s="53"/>
      <c r="Y1026" s="53"/>
      <c r="Z1026" s="53"/>
      <c r="AA1026" s="53"/>
      <c r="AB1026" s="53"/>
      <c r="AC1026" s="53"/>
      <c r="AD1026" s="53"/>
      <c r="AE1026" s="53"/>
      <c r="AF1026" s="53"/>
      <c r="AG1026" s="53"/>
      <c r="AH1026" s="53"/>
      <c r="AI1026" s="53"/>
      <c r="AJ1026" s="53"/>
      <c r="AK1026" s="53"/>
      <c r="AL1026" s="53"/>
      <c r="AM1026" s="49"/>
      <c r="AN1026" s="49"/>
      <c r="AO1026" s="49"/>
      <c r="AP1026" s="49"/>
      <c r="AQ1026" s="49"/>
      <c r="AR1026" s="49"/>
      <c r="AS1026" s="49"/>
    </row>
    <row r="1027" spans="17:45">
      <c r="Q1027" s="53"/>
      <c r="R1027" s="53"/>
      <c r="S1027" s="53"/>
      <c r="T1027" s="53"/>
      <c r="U1027" s="53"/>
      <c r="V1027" s="53"/>
      <c r="W1027" s="53"/>
      <c r="X1027" s="53"/>
      <c r="Y1027" s="53"/>
      <c r="Z1027" s="53"/>
      <c r="AA1027" s="53"/>
      <c r="AB1027" s="53"/>
      <c r="AC1027" s="53"/>
      <c r="AD1027" s="53"/>
      <c r="AE1027" s="53"/>
      <c r="AF1027" s="53"/>
      <c r="AG1027" s="53"/>
      <c r="AH1027" s="53"/>
      <c r="AI1027" s="53"/>
      <c r="AJ1027" s="53"/>
      <c r="AK1027" s="53"/>
      <c r="AL1027" s="53"/>
      <c r="AM1027" s="49"/>
      <c r="AN1027" s="49"/>
      <c r="AO1027" s="49"/>
      <c r="AP1027" s="49"/>
      <c r="AQ1027" s="49"/>
      <c r="AR1027" s="49"/>
      <c r="AS1027" s="49"/>
    </row>
    <row r="1028" spans="17:45">
      <c r="Q1028" s="53"/>
      <c r="R1028" s="53"/>
      <c r="S1028" s="53"/>
      <c r="T1028" s="53"/>
      <c r="U1028" s="53"/>
      <c r="V1028" s="53"/>
      <c r="W1028" s="53"/>
      <c r="X1028" s="53"/>
      <c r="Y1028" s="53"/>
      <c r="Z1028" s="53"/>
      <c r="AA1028" s="53"/>
      <c r="AB1028" s="53"/>
      <c r="AC1028" s="53"/>
      <c r="AD1028" s="53"/>
      <c r="AE1028" s="53"/>
      <c r="AF1028" s="53"/>
      <c r="AG1028" s="53"/>
      <c r="AH1028" s="53"/>
      <c r="AI1028" s="53"/>
      <c r="AJ1028" s="53"/>
      <c r="AK1028" s="53"/>
      <c r="AL1028" s="53"/>
      <c r="AM1028" s="49"/>
      <c r="AN1028" s="49"/>
      <c r="AO1028" s="49"/>
      <c r="AP1028" s="49"/>
      <c r="AQ1028" s="49"/>
      <c r="AR1028" s="49"/>
      <c r="AS1028" s="49"/>
    </row>
    <row r="1029" spans="17:45">
      <c r="Q1029" s="53"/>
      <c r="R1029" s="53"/>
      <c r="S1029" s="53"/>
      <c r="T1029" s="53"/>
      <c r="U1029" s="53"/>
      <c r="V1029" s="53"/>
      <c r="W1029" s="53"/>
      <c r="X1029" s="53"/>
      <c r="Y1029" s="53"/>
      <c r="Z1029" s="53"/>
      <c r="AA1029" s="53"/>
      <c r="AB1029" s="53"/>
      <c r="AC1029" s="53"/>
      <c r="AD1029" s="53"/>
      <c r="AE1029" s="53"/>
      <c r="AF1029" s="53"/>
      <c r="AG1029" s="53"/>
      <c r="AH1029" s="53"/>
      <c r="AI1029" s="53"/>
      <c r="AJ1029" s="53"/>
      <c r="AK1029" s="53"/>
      <c r="AL1029" s="53"/>
      <c r="AM1029" s="49"/>
      <c r="AN1029" s="49"/>
      <c r="AO1029" s="49"/>
      <c r="AP1029" s="49"/>
      <c r="AQ1029" s="49"/>
      <c r="AR1029" s="49"/>
      <c r="AS1029" s="49"/>
    </row>
    <row r="1030" spans="17:45">
      <c r="Q1030" s="53"/>
      <c r="R1030" s="53"/>
      <c r="S1030" s="53"/>
      <c r="T1030" s="53"/>
      <c r="U1030" s="53"/>
      <c r="V1030" s="53"/>
      <c r="W1030" s="53"/>
      <c r="X1030" s="53"/>
      <c r="Y1030" s="53"/>
      <c r="Z1030" s="53"/>
      <c r="AA1030" s="53"/>
      <c r="AB1030" s="53"/>
      <c r="AC1030" s="53"/>
      <c r="AD1030" s="53"/>
      <c r="AE1030" s="53"/>
      <c r="AF1030" s="53"/>
      <c r="AG1030" s="53"/>
      <c r="AH1030" s="53"/>
      <c r="AI1030" s="53"/>
      <c r="AJ1030" s="53"/>
      <c r="AK1030" s="53"/>
      <c r="AL1030" s="53"/>
      <c r="AM1030" s="49"/>
      <c r="AN1030" s="49"/>
      <c r="AO1030" s="49"/>
      <c r="AP1030" s="49"/>
      <c r="AQ1030" s="49"/>
      <c r="AR1030" s="49"/>
      <c r="AS1030" s="49"/>
    </row>
    <row r="1031" spans="17:45">
      <c r="Q1031" s="53"/>
      <c r="R1031" s="53"/>
      <c r="S1031" s="53"/>
      <c r="T1031" s="53"/>
      <c r="U1031" s="53"/>
      <c r="V1031" s="53"/>
      <c r="W1031" s="53"/>
      <c r="X1031" s="53"/>
      <c r="Y1031" s="53"/>
      <c r="Z1031" s="53"/>
      <c r="AA1031" s="53"/>
      <c r="AB1031" s="53"/>
      <c r="AC1031" s="53"/>
      <c r="AD1031" s="53"/>
      <c r="AE1031" s="53"/>
      <c r="AF1031" s="53"/>
      <c r="AG1031" s="53"/>
      <c r="AH1031" s="53"/>
      <c r="AI1031" s="53"/>
      <c r="AJ1031" s="53"/>
      <c r="AK1031" s="53"/>
      <c r="AL1031" s="53"/>
      <c r="AM1031" s="49"/>
      <c r="AN1031" s="49"/>
      <c r="AO1031" s="49"/>
      <c r="AP1031" s="49"/>
      <c r="AQ1031" s="49"/>
      <c r="AR1031" s="49"/>
      <c r="AS1031" s="49"/>
    </row>
    <row r="1032" spans="17:45">
      <c r="Q1032" s="53"/>
      <c r="R1032" s="53"/>
      <c r="S1032" s="53"/>
      <c r="T1032" s="53"/>
      <c r="U1032" s="53"/>
      <c r="V1032" s="53"/>
      <c r="W1032" s="53"/>
      <c r="X1032" s="53"/>
      <c r="Y1032" s="53"/>
      <c r="Z1032" s="53"/>
      <c r="AA1032" s="53"/>
      <c r="AB1032" s="53"/>
      <c r="AC1032" s="53"/>
      <c r="AD1032" s="53"/>
      <c r="AE1032" s="53"/>
      <c r="AF1032" s="53"/>
      <c r="AG1032" s="53"/>
      <c r="AH1032" s="53"/>
      <c r="AI1032" s="53"/>
      <c r="AJ1032" s="53"/>
      <c r="AK1032" s="53"/>
      <c r="AL1032" s="53"/>
      <c r="AM1032" s="49"/>
      <c r="AN1032" s="49"/>
      <c r="AO1032" s="49"/>
      <c r="AP1032" s="49"/>
      <c r="AQ1032" s="49"/>
      <c r="AR1032" s="49"/>
      <c r="AS1032" s="49"/>
    </row>
    <row r="1033" spans="17:45">
      <c r="Q1033" s="53"/>
      <c r="R1033" s="53"/>
      <c r="S1033" s="53"/>
      <c r="T1033" s="53"/>
      <c r="U1033" s="53"/>
      <c r="V1033" s="53"/>
      <c r="W1033" s="53"/>
      <c r="X1033" s="53"/>
      <c r="Y1033" s="53"/>
      <c r="Z1033" s="53"/>
      <c r="AA1033" s="53"/>
      <c r="AB1033" s="53"/>
      <c r="AC1033" s="53"/>
      <c r="AD1033" s="53"/>
      <c r="AE1033" s="53"/>
      <c r="AF1033" s="53"/>
      <c r="AG1033" s="53"/>
      <c r="AH1033" s="53"/>
      <c r="AI1033" s="53"/>
      <c r="AJ1033" s="53"/>
      <c r="AK1033" s="53"/>
      <c r="AL1033" s="53"/>
      <c r="AM1033" s="49"/>
      <c r="AN1033" s="49"/>
      <c r="AO1033" s="49"/>
      <c r="AP1033" s="49"/>
      <c r="AQ1033" s="49"/>
      <c r="AR1033" s="49"/>
      <c r="AS1033" s="49"/>
    </row>
    <row r="1034" spans="17:45">
      <c r="Q1034" s="53"/>
      <c r="R1034" s="53"/>
      <c r="S1034" s="53"/>
      <c r="T1034" s="53"/>
      <c r="U1034" s="53"/>
      <c r="V1034" s="53"/>
      <c r="W1034" s="53"/>
      <c r="X1034" s="53"/>
      <c r="Y1034" s="53"/>
      <c r="Z1034" s="53"/>
      <c r="AA1034" s="53"/>
      <c r="AB1034" s="53"/>
      <c r="AC1034" s="53"/>
      <c r="AD1034" s="53"/>
      <c r="AE1034" s="53"/>
      <c r="AF1034" s="53"/>
      <c r="AG1034" s="53"/>
      <c r="AH1034" s="53"/>
      <c r="AI1034" s="53"/>
      <c r="AJ1034" s="53"/>
      <c r="AK1034" s="53"/>
      <c r="AL1034" s="53"/>
      <c r="AM1034" s="49"/>
      <c r="AN1034" s="49"/>
      <c r="AO1034" s="49"/>
      <c r="AP1034" s="49"/>
      <c r="AQ1034" s="49"/>
      <c r="AR1034" s="49"/>
      <c r="AS1034" s="49"/>
    </row>
    <row r="1035" spans="17:45">
      <c r="Q1035" s="53"/>
      <c r="R1035" s="53"/>
      <c r="S1035" s="53"/>
      <c r="T1035" s="53"/>
      <c r="U1035" s="53"/>
      <c r="V1035" s="53"/>
      <c r="W1035" s="53"/>
      <c r="X1035" s="53"/>
      <c r="Y1035" s="53"/>
      <c r="Z1035" s="53"/>
      <c r="AA1035" s="53"/>
      <c r="AB1035" s="53"/>
      <c r="AC1035" s="53"/>
      <c r="AD1035" s="53"/>
      <c r="AE1035" s="53"/>
      <c r="AF1035" s="53"/>
      <c r="AG1035" s="53"/>
      <c r="AH1035" s="53"/>
      <c r="AI1035" s="53"/>
      <c r="AJ1035" s="53"/>
      <c r="AK1035" s="53"/>
      <c r="AL1035" s="53"/>
      <c r="AM1035" s="49"/>
      <c r="AN1035" s="49"/>
      <c r="AO1035" s="49"/>
      <c r="AP1035" s="49"/>
      <c r="AQ1035" s="49"/>
      <c r="AR1035" s="49"/>
      <c r="AS1035" s="49"/>
    </row>
    <row r="1036" spans="17:45">
      <c r="Q1036" s="53"/>
      <c r="R1036" s="53"/>
      <c r="S1036" s="53"/>
      <c r="T1036" s="53"/>
      <c r="U1036" s="53"/>
      <c r="V1036" s="53"/>
      <c r="W1036" s="53"/>
      <c r="X1036" s="53"/>
      <c r="Y1036" s="53"/>
      <c r="Z1036" s="53"/>
      <c r="AA1036" s="53"/>
      <c r="AB1036" s="53"/>
      <c r="AC1036" s="53"/>
      <c r="AD1036" s="53"/>
      <c r="AE1036" s="53"/>
      <c r="AF1036" s="53"/>
      <c r="AG1036" s="53"/>
      <c r="AH1036" s="53"/>
      <c r="AI1036" s="53"/>
      <c r="AJ1036" s="53"/>
      <c r="AK1036" s="53"/>
      <c r="AL1036" s="53"/>
      <c r="AM1036" s="49"/>
      <c r="AN1036" s="49"/>
      <c r="AO1036" s="49"/>
      <c r="AP1036" s="49"/>
      <c r="AQ1036" s="49"/>
      <c r="AR1036" s="49"/>
      <c r="AS1036" s="49"/>
    </row>
    <row r="1037" spans="17:45">
      <c r="Q1037" s="53"/>
      <c r="R1037" s="53"/>
      <c r="S1037" s="53"/>
      <c r="T1037" s="53"/>
      <c r="U1037" s="53"/>
      <c r="V1037" s="53"/>
      <c r="W1037" s="53"/>
      <c r="X1037" s="53"/>
      <c r="Y1037" s="53"/>
      <c r="Z1037" s="53"/>
      <c r="AA1037" s="53"/>
      <c r="AB1037" s="53"/>
      <c r="AC1037" s="53"/>
      <c r="AD1037" s="53"/>
      <c r="AE1037" s="53"/>
      <c r="AF1037" s="53"/>
      <c r="AG1037" s="53"/>
      <c r="AH1037" s="53"/>
      <c r="AI1037" s="53"/>
      <c r="AJ1037" s="53"/>
      <c r="AK1037" s="53"/>
      <c r="AL1037" s="53"/>
      <c r="AM1037" s="49"/>
      <c r="AN1037" s="49"/>
      <c r="AO1037" s="49"/>
      <c r="AP1037" s="49"/>
      <c r="AQ1037" s="49"/>
      <c r="AR1037" s="49"/>
      <c r="AS1037" s="49"/>
    </row>
    <row r="1038" spans="17:45">
      <c r="Q1038" s="53"/>
      <c r="R1038" s="53"/>
      <c r="S1038" s="53"/>
      <c r="T1038" s="53"/>
      <c r="U1038" s="53"/>
      <c r="V1038" s="53"/>
      <c r="W1038" s="53"/>
      <c r="X1038" s="53"/>
      <c r="Y1038" s="53"/>
      <c r="Z1038" s="53"/>
      <c r="AA1038" s="53"/>
      <c r="AB1038" s="53"/>
      <c r="AC1038" s="53"/>
      <c r="AD1038" s="53"/>
      <c r="AE1038" s="53"/>
      <c r="AF1038" s="53"/>
      <c r="AG1038" s="53"/>
      <c r="AH1038" s="53"/>
      <c r="AI1038" s="53"/>
      <c r="AJ1038" s="53"/>
      <c r="AK1038" s="53"/>
      <c r="AL1038" s="53"/>
      <c r="AM1038" s="49"/>
      <c r="AN1038" s="49"/>
      <c r="AO1038" s="49"/>
      <c r="AP1038" s="49"/>
      <c r="AQ1038" s="49"/>
      <c r="AR1038" s="49"/>
      <c r="AS1038" s="49"/>
    </row>
    <row r="1039" spans="17:45">
      <c r="Q1039" s="53"/>
      <c r="R1039" s="53"/>
      <c r="S1039" s="53"/>
      <c r="T1039" s="53"/>
      <c r="U1039" s="53"/>
      <c r="V1039" s="53"/>
      <c r="W1039" s="53"/>
      <c r="X1039" s="53"/>
      <c r="Y1039" s="53"/>
      <c r="Z1039" s="53"/>
      <c r="AA1039" s="53"/>
      <c r="AB1039" s="53"/>
      <c r="AC1039" s="53"/>
      <c r="AD1039" s="53"/>
      <c r="AE1039" s="53"/>
      <c r="AF1039" s="53"/>
      <c r="AG1039" s="53"/>
      <c r="AH1039" s="53"/>
      <c r="AI1039" s="53"/>
      <c r="AJ1039" s="53"/>
      <c r="AK1039" s="53"/>
      <c r="AL1039" s="53"/>
      <c r="AM1039" s="49"/>
      <c r="AN1039" s="49"/>
      <c r="AO1039" s="49"/>
      <c r="AP1039" s="49"/>
      <c r="AQ1039" s="49"/>
      <c r="AR1039" s="49"/>
      <c r="AS1039" s="49"/>
    </row>
    <row r="1040" spans="17:45">
      <c r="Q1040" s="53"/>
      <c r="R1040" s="53"/>
      <c r="S1040" s="53"/>
      <c r="T1040" s="53"/>
      <c r="U1040" s="53"/>
      <c r="V1040" s="53"/>
      <c r="W1040" s="53"/>
      <c r="X1040" s="53"/>
      <c r="Y1040" s="53"/>
      <c r="Z1040" s="53"/>
      <c r="AA1040" s="53"/>
      <c r="AB1040" s="53"/>
      <c r="AC1040" s="53"/>
      <c r="AD1040" s="53"/>
      <c r="AE1040" s="53"/>
      <c r="AF1040" s="53"/>
      <c r="AG1040" s="53"/>
      <c r="AH1040" s="53"/>
      <c r="AI1040" s="53"/>
      <c r="AJ1040" s="53"/>
      <c r="AK1040" s="53"/>
      <c r="AL1040" s="53"/>
      <c r="AM1040" s="49"/>
      <c r="AN1040" s="49"/>
      <c r="AO1040" s="49"/>
      <c r="AP1040" s="49"/>
      <c r="AQ1040" s="49"/>
      <c r="AR1040" s="49"/>
      <c r="AS1040" s="49"/>
    </row>
    <row r="1041" spans="17:45">
      <c r="Q1041" s="53"/>
      <c r="R1041" s="53"/>
      <c r="S1041" s="53"/>
      <c r="T1041" s="53"/>
      <c r="U1041" s="53"/>
      <c r="V1041" s="53"/>
      <c r="W1041" s="53"/>
      <c r="X1041" s="53"/>
      <c r="Y1041" s="53"/>
      <c r="Z1041" s="53"/>
      <c r="AA1041" s="53"/>
      <c r="AB1041" s="53"/>
      <c r="AC1041" s="53"/>
      <c r="AD1041" s="53"/>
      <c r="AE1041" s="53"/>
      <c r="AF1041" s="53"/>
      <c r="AG1041" s="53"/>
      <c r="AH1041" s="53"/>
      <c r="AI1041" s="53"/>
      <c r="AJ1041" s="53"/>
      <c r="AK1041" s="53"/>
      <c r="AL1041" s="53"/>
      <c r="AM1041" s="49"/>
      <c r="AN1041" s="49"/>
      <c r="AO1041" s="49"/>
      <c r="AP1041" s="49"/>
      <c r="AQ1041" s="49"/>
      <c r="AR1041" s="49"/>
      <c r="AS1041" s="49"/>
    </row>
    <row r="1042" spans="17:45">
      <c r="Q1042" s="53"/>
      <c r="R1042" s="53"/>
      <c r="S1042" s="53"/>
      <c r="T1042" s="53"/>
      <c r="U1042" s="53"/>
      <c r="V1042" s="53"/>
      <c r="W1042" s="53"/>
      <c r="X1042" s="53"/>
      <c r="Y1042" s="53"/>
      <c r="Z1042" s="53"/>
      <c r="AA1042" s="53"/>
      <c r="AB1042" s="53"/>
      <c r="AC1042" s="53"/>
      <c r="AD1042" s="53"/>
      <c r="AE1042" s="53"/>
      <c r="AF1042" s="53"/>
      <c r="AG1042" s="53"/>
      <c r="AH1042" s="53"/>
      <c r="AI1042" s="53"/>
      <c r="AJ1042" s="53"/>
      <c r="AK1042" s="53"/>
      <c r="AL1042" s="53"/>
      <c r="AM1042" s="49"/>
      <c r="AN1042" s="49"/>
      <c r="AO1042" s="49"/>
      <c r="AP1042" s="49"/>
      <c r="AQ1042" s="49"/>
      <c r="AR1042" s="49"/>
      <c r="AS1042" s="49"/>
    </row>
    <row r="1043" spans="17:45">
      <c r="Q1043" s="53"/>
      <c r="R1043" s="53"/>
      <c r="S1043" s="53"/>
      <c r="T1043" s="53"/>
      <c r="U1043" s="53"/>
      <c r="V1043" s="53"/>
      <c r="W1043" s="53"/>
      <c r="X1043" s="53"/>
      <c r="Y1043" s="53"/>
      <c r="Z1043" s="53"/>
      <c r="AA1043" s="53"/>
      <c r="AB1043" s="53"/>
      <c r="AC1043" s="53"/>
      <c r="AD1043" s="53"/>
      <c r="AE1043" s="53"/>
      <c r="AF1043" s="53"/>
      <c r="AG1043" s="53"/>
      <c r="AH1043" s="53"/>
      <c r="AI1043" s="53"/>
      <c r="AJ1043" s="53"/>
      <c r="AK1043" s="53"/>
      <c r="AL1043" s="53"/>
      <c r="AM1043" s="49"/>
      <c r="AN1043" s="49"/>
      <c r="AO1043" s="49"/>
      <c r="AP1043" s="49"/>
      <c r="AQ1043" s="49"/>
      <c r="AR1043" s="49"/>
      <c r="AS1043" s="49"/>
    </row>
    <row r="1044" spans="17:45">
      <c r="Q1044" s="53"/>
      <c r="R1044" s="53"/>
      <c r="S1044" s="53"/>
      <c r="T1044" s="53"/>
      <c r="U1044" s="53"/>
      <c r="V1044" s="53"/>
      <c r="W1044" s="53"/>
      <c r="X1044" s="53"/>
      <c r="Y1044" s="53"/>
      <c r="Z1044" s="53"/>
      <c r="AA1044" s="53"/>
      <c r="AB1044" s="53"/>
      <c r="AC1044" s="53"/>
      <c r="AD1044" s="53"/>
      <c r="AE1044" s="53"/>
      <c r="AF1044" s="53"/>
      <c r="AG1044" s="53"/>
      <c r="AH1044" s="53"/>
      <c r="AI1044" s="53"/>
      <c r="AJ1044" s="53"/>
      <c r="AK1044" s="53"/>
      <c r="AL1044" s="53"/>
      <c r="AM1044" s="49"/>
      <c r="AN1044" s="49"/>
      <c r="AO1044" s="49"/>
      <c r="AP1044" s="49"/>
      <c r="AQ1044" s="49"/>
      <c r="AR1044" s="49"/>
      <c r="AS1044" s="49"/>
    </row>
    <row r="1045" spans="17:45">
      <c r="Q1045" s="53"/>
      <c r="R1045" s="53"/>
      <c r="S1045" s="53"/>
      <c r="T1045" s="53"/>
      <c r="U1045" s="53"/>
      <c r="V1045" s="53"/>
      <c r="W1045" s="53"/>
      <c r="X1045" s="53"/>
      <c r="Y1045" s="53"/>
      <c r="Z1045" s="53"/>
      <c r="AA1045" s="53"/>
      <c r="AB1045" s="53"/>
      <c r="AC1045" s="53"/>
      <c r="AD1045" s="53"/>
      <c r="AE1045" s="53"/>
      <c r="AF1045" s="53"/>
      <c r="AG1045" s="53"/>
      <c r="AH1045" s="53"/>
      <c r="AI1045" s="53"/>
      <c r="AJ1045" s="53"/>
      <c r="AK1045" s="53"/>
      <c r="AL1045" s="53"/>
      <c r="AM1045" s="49"/>
      <c r="AN1045" s="49"/>
      <c r="AO1045" s="49"/>
      <c r="AP1045" s="49"/>
      <c r="AQ1045" s="49"/>
      <c r="AR1045" s="49"/>
      <c r="AS1045" s="49"/>
    </row>
    <row r="1046" spans="17:45">
      <c r="Q1046" s="53"/>
      <c r="R1046" s="53"/>
      <c r="S1046" s="53"/>
      <c r="T1046" s="53"/>
      <c r="U1046" s="53"/>
      <c r="V1046" s="53"/>
      <c r="W1046" s="53"/>
      <c r="X1046" s="53"/>
      <c r="Y1046" s="53"/>
      <c r="Z1046" s="53"/>
      <c r="AA1046" s="53"/>
      <c r="AB1046" s="53"/>
      <c r="AC1046" s="53"/>
      <c r="AD1046" s="53"/>
      <c r="AE1046" s="53"/>
      <c r="AF1046" s="53"/>
      <c r="AG1046" s="53"/>
      <c r="AH1046" s="53"/>
      <c r="AI1046" s="53"/>
      <c r="AJ1046" s="53"/>
      <c r="AK1046" s="53"/>
      <c r="AL1046" s="53"/>
      <c r="AM1046" s="49"/>
      <c r="AN1046" s="49"/>
      <c r="AO1046" s="49"/>
      <c r="AP1046" s="49"/>
      <c r="AQ1046" s="49"/>
      <c r="AR1046" s="49"/>
      <c r="AS1046" s="49"/>
    </row>
    <row r="1047" spans="17:45">
      <c r="Q1047" s="53"/>
      <c r="R1047" s="53"/>
      <c r="S1047" s="53"/>
      <c r="T1047" s="53"/>
      <c r="U1047" s="53"/>
      <c r="V1047" s="53"/>
      <c r="W1047" s="53"/>
      <c r="X1047" s="53"/>
      <c r="Y1047" s="53"/>
      <c r="Z1047" s="53"/>
      <c r="AA1047" s="53"/>
      <c r="AB1047" s="53"/>
      <c r="AC1047" s="53"/>
      <c r="AD1047" s="53"/>
      <c r="AE1047" s="53"/>
      <c r="AF1047" s="53"/>
      <c r="AG1047" s="53"/>
      <c r="AH1047" s="53"/>
      <c r="AI1047" s="53"/>
      <c r="AJ1047" s="53"/>
      <c r="AK1047" s="53"/>
      <c r="AL1047" s="53"/>
      <c r="AM1047" s="49"/>
      <c r="AN1047" s="49"/>
      <c r="AO1047" s="49"/>
      <c r="AP1047" s="49"/>
      <c r="AQ1047" s="49"/>
      <c r="AR1047" s="49"/>
      <c r="AS1047" s="49"/>
    </row>
    <row r="1048" spans="17:45">
      <c r="Q1048" s="53"/>
      <c r="R1048" s="53"/>
      <c r="S1048" s="53"/>
      <c r="T1048" s="53"/>
      <c r="U1048" s="53"/>
      <c r="V1048" s="53"/>
      <c r="W1048" s="53"/>
      <c r="X1048" s="53"/>
      <c r="Y1048" s="53"/>
      <c r="Z1048" s="53"/>
      <c r="AA1048" s="53"/>
      <c r="AB1048" s="53"/>
      <c r="AC1048" s="53"/>
      <c r="AD1048" s="53"/>
      <c r="AE1048" s="53"/>
      <c r="AF1048" s="53"/>
      <c r="AG1048" s="53"/>
      <c r="AH1048" s="53"/>
      <c r="AI1048" s="53"/>
      <c r="AJ1048" s="53"/>
      <c r="AK1048" s="53"/>
      <c r="AL1048" s="53"/>
      <c r="AM1048" s="49"/>
      <c r="AN1048" s="49"/>
      <c r="AO1048" s="49"/>
      <c r="AP1048" s="49"/>
      <c r="AQ1048" s="49"/>
      <c r="AR1048" s="49"/>
      <c r="AS1048" s="49"/>
    </row>
    <row r="1049" spans="17:45">
      <c r="Q1049" s="53"/>
      <c r="R1049" s="53"/>
      <c r="S1049" s="53"/>
      <c r="T1049" s="53"/>
      <c r="U1049" s="53"/>
      <c r="V1049" s="53"/>
      <c r="W1049" s="53"/>
      <c r="X1049" s="53"/>
      <c r="Y1049" s="53"/>
      <c r="Z1049" s="53"/>
      <c r="AA1049" s="53"/>
      <c r="AB1049" s="53"/>
      <c r="AC1049" s="53"/>
      <c r="AD1049" s="53"/>
      <c r="AE1049" s="53"/>
      <c r="AF1049" s="53"/>
      <c r="AG1049" s="53"/>
      <c r="AH1049" s="53"/>
      <c r="AI1049" s="53"/>
      <c r="AJ1049" s="53"/>
      <c r="AK1049" s="53"/>
      <c r="AL1049" s="53"/>
      <c r="AM1049" s="49"/>
      <c r="AN1049" s="49"/>
      <c r="AO1049" s="49"/>
      <c r="AP1049" s="49"/>
      <c r="AQ1049" s="49"/>
      <c r="AR1049" s="49"/>
      <c r="AS1049" s="49"/>
    </row>
    <row r="1050" spans="17:45">
      <c r="Q1050" s="53"/>
      <c r="R1050" s="53"/>
      <c r="S1050" s="53"/>
      <c r="T1050" s="53"/>
      <c r="U1050" s="53"/>
      <c r="V1050" s="53"/>
      <c r="W1050" s="53"/>
      <c r="X1050" s="53"/>
      <c r="Y1050" s="53"/>
      <c r="Z1050" s="53"/>
      <c r="AA1050" s="53"/>
      <c r="AB1050" s="53"/>
      <c r="AC1050" s="53"/>
      <c r="AD1050" s="53"/>
      <c r="AE1050" s="53"/>
      <c r="AF1050" s="53"/>
      <c r="AG1050" s="53"/>
      <c r="AH1050" s="53"/>
      <c r="AI1050" s="53"/>
      <c r="AJ1050" s="53"/>
      <c r="AK1050" s="53"/>
      <c r="AL1050" s="53"/>
      <c r="AM1050" s="49"/>
      <c r="AN1050" s="49"/>
      <c r="AO1050" s="49"/>
      <c r="AP1050" s="49"/>
      <c r="AQ1050" s="49"/>
      <c r="AR1050" s="49"/>
      <c r="AS1050" s="49"/>
    </row>
    <row r="1051" spans="17:45">
      <c r="Q1051" s="53"/>
      <c r="R1051" s="53"/>
      <c r="S1051" s="53"/>
      <c r="T1051" s="53"/>
      <c r="U1051" s="53"/>
      <c r="V1051" s="53"/>
      <c r="W1051" s="53"/>
      <c r="X1051" s="53"/>
      <c r="Y1051" s="53"/>
      <c r="Z1051" s="53"/>
      <c r="AA1051" s="53"/>
      <c r="AB1051" s="53"/>
      <c r="AC1051" s="53"/>
      <c r="AD1051" s="53"/>
      <c r="AE1051" s="53"/>
      <c r="AF1051" s="53"/>
      <c r="AG1051" s="53"/>
      <c r="AH1051" s="53"/>
      <c r="AI1051" s="53"/>
      <c r="AJ1051" s="53"/>
      <c r="AK1051" s="53"/>
      <c r="AL1051" s="53"/>
      <c r="AM1051" s="49"/>
      <c r="AN1051" s="49"/>
      <c r="AO1051" s="49"/>
      <c r="AP1051" s="49"/>
      <c r="AQ1051" s="49"/>
      <c r="AR1051" s="49"/>
      <c r="AS1051" s="49"/>
    </row>
    <row r="1052" spans="17:45">
      <c r="Q1052" s="53"/>
      <c r="R1052" s="53"/>
      <c r="S1052" s="53"/>
      <c r="T1052" s="53"/>
      <c r="U1052" s="53"/>
      <c r="V1052" s="53"/>
      <c r="W1052" s="53"/>
      <c r="X1052" s="53"/>
      <c r="Y1052" s="53"/>
      <c r="Z1052" s="53"/>
      <c r="AA1052" s="53"/>
      <c r="AB1052" s="53"/>
      <c r="AC1052" s="53"/>
      <c r="AD1052" s="53"/>
      <c r="AE1052" s="53"/>
      <c r="AF1052" s="53"/>
      <c r="AG1052" s="53"/>
      <c r="AH1052" s="53"/>
      <c r="AI1052" s="53"/>
      <c r="AJ1052" s="53"/>
      <c r="AK1052" s="53"/>
      <c r="AL1052" s="53"/>
      <c r="AM1052" s="49"/>
      <c r="AN1052" s="49"/>
      <c r="AO1052" s="49"/>
      <c r="AP1052" s="49"/>
      <c r="AQ1052" s="49"/>
      <c r="AR1052" s="49"/>
      <c r="AS1052" s="49"/>
    </row>
    <row r="1053" spans="17:45">
      <c r="Q1053" s="53"/>
      <c r="R1053" s="53"/>
      <c r="S1053" s="53"/>
      <c r="T1053" s="53"/>
      <c r="U1053" s="53"/>
      <c r="V1053" s="53"/>
      <c r="W1053" s="53"/>
      <c r="X1053" s="53"/>
      <c r="Y1053" s="53"/>
      <c r="Z1053" s="53"/>
      <c r="AA1053" s="53"/>
      <c r="AB1053" s="53"/>
      <c r="AC1053" s="53"/>
      <c r="AD1053" s="53"/>
      <c r="AE1053" s="53"/>
      <c r="AF1053" s="53"/>
      <c r="AG1053" s="53"/>
      <c r="AH1053" s="53"/>
      <c r="AI1053" s="53"/>
      <c r="AJ1053" s="53"/>
      <c r="AK1053" s="53"/>
      <c r="AL1053" s="53"/>
      <c r="AM1053" s="49"/>
      <c r="AN1053" s="49"/>
      <c r="AO1053" s="49"/>
      <c r="AP1053" s="49"/>
      <c r="AQ1053" s="49"/>
      <c r="AR1053" s="49"/>
      <c r="AS1053" s="49"/>
    </row>
    <row r="1054" spans="17:45">
      <c r="Q1054" s="53"/>
      <c r="R1054" s="53"/>
      <c r="S1054" s="53"/>
      <c r="T1054" s="53"/>
      <c r="U1054" s="53"/>
      <c r="V1054" s="53"/>
      <c r="W1054" s="53"/>
      <c r="X1054" s="53"/>
      <c r="Y1054" s="53"/>
      <c r="Z1054" s="53"/>
      <c r="AA1054" s="53"/>
      <c r="AB1054" s="53"/>
      <c r="AC1054" s="53"/>
      <c r="AD1054" s="53"/>
      <c r="AE1054" s="53"/>
      <c r="AF1054" s="53"/>
      <c r="AG1054" s="53"/>
      <c r="AH1054" s="53"/>
      <c r="AI1054" s="53"/>
      <c r="AJ1054" s="53"/>
      <c r="AK1054" s="53"/>
      <c r="AL1054" s="53"/>
      <c r="AM1054" s="49"/>
      <c r="AN1054" s="49"/>
      <c r="AO1054" s="49"/>
      <c r="AP1054" s="49"/>
      <c r="AQ1054" s="49"/>
      <c r="AR1054" s="49"/>
      <c r="AS1054" s="49"/>
    </row>
    <row r="1055" spans="17:45">
      <c r="Q1055" s="53"/>
      <c r="R1055" s="53"/>
      <c r="S1055" s="53"/>
      <c r="T1055" s="53"/>
      <c r="U1055" s="53"/>
      <c r="V1055" s="53"/>
      <c r="W1055" s="53"/>
      <c r="X1055" s="53"/>
      <c r="Y1055" s="53"/>
      <c r="Z1055" s="53"/>
      <c r="AA1055" s="53"/>
      <c r="AB1055" s="53"/>
      <c r="AC1055" s="53"/>
      <c r="AD1055" s="53"/>
      <c r="AE1055" s="53"/>
      <c r="AF1055" s="53"/>
      <c r="AG1055" s="53"/>
      <c r="AH1055" s="53"/>
      <c r="AI1055" s="53"/>
      <c r="AJ1055" s="53"/>
      <c r="AK1055" s="53"/>
      <c r="AL1055" s="53"/>
      <c r="AM1055" s="49"/>
      <c r="AN1055" s="49"/>
      <c r="AO1055" s="49"/>
      <c r="AP1055" s="49"/>
      <c r="AQ1055" s="49"/>
      <c r="AR1055" s="49"/>
      <c r="AS1055" s="49"/>
    </row>
    <row r="1056" spans="17:45">
      <c r="Q1056" s="53"/>
      <c r="R1056" s="53"/>
      <c r="S1056" s="53"/>
      <c r="T1056" s="53"/>
      <c r="U1056" s="53"/>
      <c r="V1056" s="53"/>
      <c r="W1056" s="53"/>
      <c r="X1056" s="53"/>
      <c r="Y1056" s="53"/>
      <c r="Z1056" s="53"/>
      <c r="AA1056" s="53"/>
      <c r="AB1056" s="53"/>
      <c r="AC1056" s="53"/>
      <c r="AD1056" s="53"/>
      <c r="AE1056" s="53"/>
      <c r="AF1056" s="53"/>
      <c r="AG1056" s="53"/>
      <c r="AH1056" s="53"/>
      <c r="AI1056" s="53"/>
      <c r="AJ1056" s="53"/>
      <c r="AK1056" s="53"/>
      <c r="AL1056" s="53"/>
      <c r="AM1056" s="49"/>
      <c r="AN1056" s="49"/>
      <c r="AO1056" s="49"/>
      <c r="AP1056" s="49"/>
      <c r="AQ1056" s="49"/>
      <c r="AR1056" s="49"/>
      <c r="AS1056" s="49"/>
    </row>
    <row r="1057" spans="17:45">
      <c r="Q1057" s="53"/>
      <c r="R1057" s="53"/>
      <c r="S1057" s="53"/>
      <c r="T1057" s="53"/>
      <c r="U1057" s="53"/>
      <c r="V1057" s="53"/>
      <c r="W1057" s="53"/>
      <c r="X1057" s="53"/>
      <c r="Y1057" s="53"/>
      <c r="Z1057" s="53"/>
      <c r="AA1057" s="53"/>
      <c r="AB1057" s="53"/>
      <c r="AC1057" s="53"/>
      <c r="AD1057" s="53"/>
      <c r="AE1057" s="53"/>
      <c r="AF1057" s="53"/>
      <c r="AG1057" s="53"/>
      <c r="AH1057" s="53"/>
      <c r="AI1057" s="53"/>
      <c r="AJ1057" s="53"/>
      <c r="AK1057" s="53"/>
      <c r="AL1057" s="53"/>
      <c r="AM1057" s="49"/>
      <c r="AN1057" s="49"/>
      <c r="AO1057" s="49"/>
      <c r="AP1057" s="49"/>
      <c r="AQ1057" s="49"/>
      <c r="AR1057" s="49"/>
      <c r="AS1057" s="49"/>
    </row>
    <row r="1058" spans="17:45">
      <c r="Q1058" s="53"/>
      <c r="R1058" s="53"/>
      <c r="S1058" s="53"/>
      <c r="T1058" s="53"/>
      <c r="U1058" s="53"/>
      <c r="V1058" s="53"/>
      <c r="W1058" s="53"/>
      <c r="X1058" s="53"/>
      <c r="Y1058" s="53"/>
      <c r="Z1058" s="53"/>
      <c r="AA1058" s="53"/>
      <c r="AB1058" s="53"/>
      <c r="AC1058" s="53"/>
      <c r="AD1058" s="53"/>
      <c r="AE1058" s="53"/>
      <c r="AF1058" s="53"/>
      <c r="AG1058" s="53"/>
      <c r="AH1058" s="53"/>
      <c r="AI1058" s="53"/>
      <c r="AJ1058" s="53"/>
      <c r="AK1058" s="53"/>
      <c r="AL1058" s="53"/>
      <c r="AM1058" s="49"/>
      <c r="AN1058" s="49"/>
      <c r="AO1058" s="49"/>
      <c r="AP1058" s="49"/>
      <c r="AQ1058" s="49"/>
      <c r="AR1058" s="49"/>
      <c r="AS1058" s="49"/>
    </row>
    <row r="1059" spans="17:45">
      <c r="Q1059" s="53"/>
      <c r="R1059" s="53"/>
      <c r="S1059" s="53"/>
      <c r="T1059" s="53"/>
      <c r="U1059" s="53"/>
      <c r="V1059" s="53"/>
      <c r="W1059" s="53"/>
      <c r="X1059" s="53"/>
      <c r="Y1059" s="53"/>
      <c r="Z1059" s="53"/>
      <c r="AA1059" s="53"/>
      <c r="AB1059" s="53"/>
      <c r="AC1059" s="53"/>
      <c r="AD1059" s="53"/>
      <c r="AE1059" s="53"/>
      <c r="AF1059" s="53"/>
      <c r="AG1059" s="53"/>
      <c r="AH1059" s="53"/>
      <c r="AI1059" s="53"/>
      <c r="AJ1059" s="53"/>
      <c r="AK1059" s="53"/>
      <c r="AL1059" s="53"/>
      <c r="AM1059" s="49"/>
      <c r="AN1059" s="49"/>
      <c r="AO1059" s="49"/>
      <c r="AP1059" s="49"/>
      <c r="AQ1059" s="49"/>
      <c r="AR1059" s="49"/>
      <c r="AS1059" s="49"/>
    </row>
    <row r="1060" spans="17:45">
      <c r="Q1060" s="53"/>
      <c r="R1060" s="53"/>
      <c r="S1060" s="53"/>
      <c r="T1060" s="53"/>
      <c r="U1060" s="53"/>
      <c r="V1060" s="53"/>
      <c r="W1060" s="53"/>
      <c r="X1060" s="53"/>
      <c r="Y1060" s="53"/>
      <c r="Z1060" s="53"/>
      <c r="AA1060" s="53"/>
      <c r="AB1060" s="53"/>
      <c r="AC1060" s="53"/>
      <c r="AD1060" s="53"/>
      <c r="AE1060" s="53"/>
      <c r="AF1060" s="53"/>
      <c r="AG1060" s="53"/>
      <c r="AH1060" s="53"/>
      <c r="AI1060" s="53"/>
      <c r="AJ1060" s="53"/>
      <c r="AK1060" s="53"/>
      <c r="AL1060" s="53"/>
      <c r="AM1060" s="49"/>
      <c r="AN1060" s="49"/>
      <c r="AO1060" s="49"/>
      <c r="AP1060" s="49"/>
      <c r="AQ1060" s="49"/>
      <c r="AR1060" s="49"/>
      <c r="AS1060" s="49"/>
    </row>
    <row r="1061" spans="17:45">
      <c r="Q1061" s="53"/>
      <c r="R1061" s="53"/>
      <c r="S1061" s="53"/>
      <c r="T1061" s="53"/>
      <c r="U1061" s="53"/>
      <c r="V1061" s="53"/>
      <c r="W1061" s="53"/>
      <c r="X1061" s="53"/>
      <c r="Y1061" s="53"/>
      <c r="Z1061" s="53"/>
      <c r="AA1061" s="53"/>
      <c r="AB1061" s="53"/>
      <c r="AC1061" s="53"/>
      <c r="AD1061" s="53"/>
      <c r="AE1061" s="53"/>
      <c r="AF1061" s="53"/>
      <c r="AG1061" s="53"/>
      <c r="AH1061" s="53"/>
      <c r="AI1061" s="53"/>
      <c r="AJ1061" s="53"/>
      <c r="AK1061" s="53"/>
      <c r="AL1061" s="53"/>
      <c r="AM1061" s="49"/>
      <c r="AN1061" s="49"/>
      <c r="AO1061" s="49"/>
      <c r="AP1061" s="49"/>
      <c r="AQ1061" s="49"/>
      <c r="AR1061" s="49"/>
      <c r="AS1061" s="49"/>
    </row>
    <row r="1062" spans="17:45">
      <c r="Q1062" s="53"/>
      <c r="R1062" s="53"/>
      <c r="S1062" s="53"/>
      <c r="T1062" s="53"/>
      <c r="U1062" s="53"/>
      <c r="V1062" s="53"/>
      <c r="W1062" s="53"/>
      <c r="X1062" s="53"/>
      <c r="Y1062" s="53"/>
      <c r="Z1062" s="53"/>
      <c r="AA1062" s="53"/>
      <c r="AB1062" s="53"/>
      <c r="AC1062" s="53"/>
      <c r="AD1062" s="53"/>
      <c r="AE1062" s="53"/>
      <c r="AF1062" s="53"/>
      <c r="AG1062" s="53"/>
      <c r="AH1062" s="53"/>
      <c r="AI1062" s="53"/>
      <c r="AJ1062" s="53"/>
      <c r="AK1062" s="53"/>
      <c r="AL1062" s="53"/>
      <c r="AM1062" s="49"/>
      <c r="AN1062" s="49"/>
      <c r="AO1062" s="49"/>
      <c r="AP1062" s="49"/>
      <c r="AQ1062" s="49"/>
      <c r="AR1062" s="49"/>
      <c r="AS1062" s="49"/>
    </row>
    <row r="1063" spans="17:45">
      <c r="Q1063" s="53"/>
      <c r="R1063" s="53"/>
      <c r="S1063" s="53"/>
      <c r="T1063" s="53"/>
      <c r="U1063" s="53"/>
      <c r="V1063" s="53"/>
      <c r="W1063" s="53"/>
      <c r="X1063" s="53"/>
      <c r="Y1063" s="53"/>
      <c r="Z1063" s="53"/>
      <c r="AA1063" s="53"/>
      <c r="AB1063" s="53"/>
      <c r="AC1063" s="53"/>
      <c r="AD1063" s="53"/>
      <c r="AE1063" s="53"/>
      <c r="AF1063" s="53"/>
      <c r="AG1063" s="53"/>
      <c r="AH1063" s="53"/>
      <c r="AI1063" s="53"/>
      <c r="AJ1063" s="53"/>
      <c r="AK1063" s="53"/>
      <c r="AL1063" s="53"/>
      <c r="AM1063" s="49"/>
      <c r="AN1063" s="49"/>
      <c r="AO1063" s="49"/>
      <c r="AP1063" s="49"/>
      <c r="AQ1063" s="49"/>
      <c r="AR1063" s="49"/>
      <c r="AS1063" s="49"/>
    </row>
    <row r="1064" spans="17:45">
      <c r="Q1064" s="53"/>
      <c r="R1064" s="53"/>
      <c r="S1064" s="53"/>
      <c r="T1064" s="53"/>
      <c r="U1064" s="53"/>
      <c r="V1064" s="53"/>
      <c r="W1064" s="53"/>
      <c r="X1064" s="53"/>
      <c r="Y1064" s="53"/>
      <c r="Z1064" s="53"/>
      <c r="AA1064" s="53"/>
      <c r="AB1064" s="53"/>
      <c r="AC1064" s="53"/>
      <c r="AD1064" s="53"/>
      <c r="AE1064" s="53"/>
      <c r="AF1064" s="53"/>
      <c r="AG1064" s="53"/>
      <c r="AH1064" s="53"/>
      <c r="AI1064" s="53"/>
      <c r="AJ1064" s="53"/>
      <c r="AK1064" s="53"/>
      <c r="AL1064" s="53"/>
      <c r="AM1064" s="49"/>
      <c r="AN1064" s="49"/>
      <c r="AO1064" s="49"/>
      <c r="AP1064" s="49"/>
      <c r="AQ1064" s="49"/>
      <c r="AR1064" s="49"/>
      <c r="AS1064" s="49"/>
    </row>
    <row r="1065" spans="17:45">
      <c r="Q1065" s="53"/>
      <c r="R1065" s="53"/>
      <c r="S1065" s="53"/>
      <c r="T1065" s="53"/>
      <c r="U1065" s="53"/>
      <c r="V1065" s="53"/>
      <c r="W1065" s="53"/>
      <c r="X1065" s="53"/>
      <c r="Y1065" s="53"/>
      <c r="Z1065" s="53"/>
      <c r="AA1065" s="53"/>
      <c r="AB1065" s="53"/>
      <c r="AC1065" s="53"/>
      <c r="AD1065" s="53"/>
      <c r="AE1065" s="53"/>
      <c r="AF1065" s="53"/>
      <c r="AG1065" s="53"/>
      <c r="AH1065" s="53"/>
      <c r="AI1065" s="53"/>
      <c r="AJ1065" s="53"/>
      <c r="AK1065" s="53"/>
      <c r="AL1065" s="53"/>
      <c r="AM1065" s="49"/>
      <c r="AN1065" s="49"/>
      <c r="AO1065" s="49"/>
      <c r="AP1065" s="49"/>
      <c r="AQ1065" s="49"/>
      <c r="AR1065" s="49"/>
      <c r="AS1065" s="49"/>
    </row>
    <row r="1066" spans="17:45">
      <c r="Q1066" s="53"/>
      <c r="R1066" s="53"/>
      <c r="S1066" s="53"/>
      <c r="T1066" s="53"/>
      <c r="U1066" s="53"/>
      <c r="V1066" s="53"/>
      <c r="W1066" s="53"/>
      <c r="X1066" s="53"/>
      <c r="Y1066" s="53"/>
      <c r="Z1066" s="53"/>
      <c r="AA1066" s="53"/>
      <c r="AB1066" s="53"/>
      <c r="AC1066" s="53"/>
      <c r="AD1066" s="53"/>
      <c r="AE1066" s="53"/>
      <c r="AF1066" s="53"/>
      <c r="AG1066" s="53"/>
      <c r="AH1066" s="53"/>
      <c r="AI1066" s="53"/>
      <c r="AJ1066" s="53"/>
      <c r="AK1066" s="53"/>
      <c r="AL1066" s="53"/>
      <c r="AM1066" s="49"/>
      <c r="AN1066" s="49"/>
      <c r="AO1066" s="49"/>
      <c r="AP1066" s="49"/>
      <c r="AQ1066" s="49"/>
      <c r="AR1066" s="49"/>
      <c r="AS1066" s="49"/>
    </row>
    <row r="1067" spans="17:45">
      <c r="Q1067" s="53"/>
      <c r="R1067" s="53"/>
      <c r="S1067" s="53"/>
      <c r="T1067" s="53"/>
      <c r="U1067" s="53"/>
      <c r="V1067" s="53"/>
      <c r="W1067" s="53"/>
      <c r="X1067" s="53"/>
      <c r="Y1067" s="53"/>
      <c r="Z1067" s="53"/>
      <c r="AA1067" s="53"/>
      <c r="AB1067" s="53"/>
      <c r="AC1067" s="53"/>
      <c r="AD1067" s="53"/>
      <c r="AE1067" s="53"/>
      <c r="AF1067" s="53"/>
      <c r="AG1067" s="53"/>
      <c r="AH1067" s="53"/>
      <c r="AI1067" s="53"/>
      <c r="AJ1067" s="53"/>
      <c r="AK1067" s="53"/>
      <c r="AL1067" s="53"/>
      <c r="AM1067" s="49"/>
      <c r="AN1067" s="49"/>
      <c r="AO1067" s="49"/>
      <c r="AP1067" s="49"/>
      <c r="AQ1067" s="49"/>
      <c r="AR1067" s="49"/>
      <c r="AS1067" s="49"/>
    </row>
    <row r="1068" spans="17:45">
      <c r="Q1068" s="53"/>
      <c r="R1068" s="53"/>
      <c r="S1068" s="53"/>
      <c r="T1068" s="53"/>
      <c r="U1068" s="53"/>
      <c r="V1068" s="53"/>
      <c r="W1068" s="53"/>
      <c r="X1068" s="53"/>
      <c r="Y1068" s="53"/>
      <c r="Z1068" s="53"/>
      <c r="AA1068" s="53"/>
      <c r="AB1068" s="53"/>
      <c r="AC1068" s="53"/>
      <c r="AD1068" s="53"/>
      <c r="AE1068" s="53"/>
      <c r="AF1068" s="53"/>
      <c r="AG1068" s="53"/>
      <c r="AH1068" s="53"/>
      <c r="AI1068" s="53"/>
      <c r="AJ1068" s="53"/>
      <c r="AK1068" s="53"/>
      <c r="AL1068" s="53"/>
      <c r="AM1068" s="49"/>
      <c r="AN1068" s="49"/>
      <c r="AO1068" s="49"/>
      <c r="AP1068" s="49"/>
      <c r="AQ1068" s="49"/>
      <c r="AR1068" s="49"/>
      <c r="AS1068" s="49"/>
    </row>
    <row r="1069" spans="17:45">
      <c r="Q1069" s="53"/>
      <c r="R1069" s="53"/>
      <c r="S1069" s="53"/>
      <c r="T1069" s="53"/>
      <c r="U1069" s="53"/>
      <c r="V1069" s="53"/>
      <c r="W1069" s="53"/>
      <c r="X1069" s="53"/>
      <c r="Y1069" s="53"/>
      <c r="Z1069" s="53"/>
      <c r="AA1069" s="53"/>
      <c r="AB1069" s="53"/>
      <c r="AC1069" s="53"/>
      <c r="AD1069" s="53"/>
      <c r="AE1069" s="53"/>
      <c r="AF1069" s="53"/>
      <c r="AG1069" s="53"/>
      <c r="AH1069" s="53"/>
      <c r="AI1069" s="53"/>
      <c r="AJ1069" s="53"/>
      <c r="AK1069" s="53"/>
      <c r="AL1069" s="53"/>
      <c r="AM1069" s="49"/>
      <c r="AN1069" s="49"/>
      <c r="AO1069" s="49"/>
      <c r="AP1069" s="49"/>
      <c r="AQ1069" s="49"/>
      <c r="AR1069" s="49"/>
      <c r="AS1069" s="49"/>
    </row>
    <row r="1070" spans="17:45">
      <c r="Q1070" s="53"/>
      <c r="R1070" s="53"/>
      <c r="S1070" s="53"/>
      <c r="T1070" s="53"/>
      <c r="U1070" s="53"/>
      <c r="V1070" s="53"/>
      <c r="W1070" s="53"/>
      <c r="X1070" s="53"/>
      <c r="Y1070" s="53"/>
      <c r="Z1070" s="53"/>
      <c r="AA1070" s="53"/>
      <c r="AB1070" s="53"/>
      <c r="AC1070" s="53"/>
      <c r="AD1070" s="53"/>
      <c r="AE1070" s="53"/>
      <c r="AF1070" s="53"/>
      <c r="AG1070" s="53"/>
      <c r="AH1070" s="53"/>
      <c r="AI1070" s="53"/>
      <c r="AJ1070" s="53"/>
      <c r="AK1070" s="53"/>
      <c r="AL1070" s="53"/>
      <c r="AM1070" s="49"/>
      <c r="AN1070" s="49"/>
      <c r="AO1070" s="49"/>
      <c r="AP1070" s="49"/>
      <c r="AQ1070" s="49"/>
      <c r="AR1070" s="49"/>
      <c r="AS1070" s="49"/>
    </row>
    <row r="1071" spans="17:45">
      <c r="Q1071" s="53"/>
      <c r="R1071" s="53"/>
      <c r="S1071" s="53"/>
      <c r="T1071" s="53"/>
      <c r="U1071" s="53"/>
      <c r="V1071" s="53"/>
      <c r="W1071" s="53"/>
      <c r="X1071" s="53"/>
      <c r="Y1071" s="53"/>
      <c r="Z1071" s="53"/>
      <c r="AA1071" s="53"/>
      <c r="AB1071" s="53"/>
      <c r="AC1071" s="53"/>
      <c r="AD1071" s="53"/>
      <c r="AE1071" s="53"/>
      <c r="AF1071" s="53"/>
      <c r="AG1071" s="53"/>
      <c r="AH1071" s="53"/>
      <c r="AI1071" s="53"/>
      <c r="AJ1071" s="53"/>
      <c r="AK1071" s="53"/>
      <c r="AL1071" s="53"/>
      <c r="AM1071" s="49"/>
      <c r="AN1071" s="49"/>
      <c r="AO1071" s="49"/>
      <c r="AP1071" s="49"/>
      <c r="AQ1071" s="49"/>
      <c r="AR1071" s="49"/>
      <c r="AS1071" s="49"/>
    </row>
    <row r="1072" spans="17:45">
      <c r="Q1072" s="53"/>
      <c r="R1072" s="53"/>
      <c r="S1072" s="53"/>
      <c r="T1072" s="53"/>
      <c r="U1072" s="53"/>
      <c r="V1072" s="53"/>
      <c r="W1072" s="53"/>
      <c r="X1072" s="53"/>
      <c r="Y1072" s="53"/>
      <c r="Z1072" s="53"/>
      <c r="AA1072" s="53"/>
      <c r="AB1072" s="53"/>
      <c r="AC1072" s="53"/>
      <c r="AD1072" s="53"/>
      <c r="AE1072" s="53"/>
      <c r="AF1072" s="53"/>
      <c r="AG1072" s="53"/>
      <c r="AH1072" s="53"/>
      <c r="AI1072" s="53"/>
      <c r="AJ1072" s="53"/>
      <c r="AK1072" s="53"/>
      <c r="AL1072" s="53"/>
      <c r="AM1072" s="49"/>
      <c r="AN1072" s="49"/>
      <c r="AO1072" s="49"/>
      <c r="AP1072" s="49"/>
      <c r="AQ1072" s="49"/>
      <c r="AR1072" s="49"/>
      <c r="AS1072" s="49"/>
    </row>
  </sheetData>
  <dataConsolidate/>
  <conditionalFormatting sqref="L6:L1048576">
    <cfRule type="dataBar" priority="26">
      <dataBar>
        <cfvo type="min"/>
        <cfvo type="max"/>
        <color rgb="FFAABFD2"/>
      </dataBar>
      <extLst>
        <ext xmlns:x14="http://schemas.microsoft.com/office/spreadsheetml/2009/9/main" uri="{B025F937-C7B1-47D3-B67F-A62EFF666E3E}">
          <x14:id>{2FB251F6-B7D0-4557-AD5D-E1061FA3BD06}</x14:id>
        </ext>
      </extLst>
    </cfRule>
  </conditionalFormatting>
  <conditionalFormatting sqref="L42:L1048576">
    <cfRule type="dataBar" priority="25">
      <dataBar>
        <cfvo type="min"/>
        <cfvo type="max"/>
        <color rgb="FFAABFD2"/>
      </dataBar>
      <extLst>
        <ext xmlns:x14="http://schemas.microsoft.com/office/spreadsheetml/2009/9/main" uri="{B025F937-C7B1-47D3-B67F-A62EFF666E3E}">
          <x14:id>{9F4D7B13-ACDB-43F7-B55C-5389681F96F2}</x14:id>
        </ext>
      </extLst>
    </cfRule>
  </conditionalFormatting>
  <conditionalFormatting sqref="L42:L1048576">
    <cfRule type="dataBar" priority="24">
      <dataBar>
        <cfvo type="min"/>
        <cfvo type="max"/>
        <color rgb="FFAABFD2"/>
      </dataBar>
      <extLst>
        <ext xmlns:x14="http://schemas.microsoft.com/office/spreadsheetml/2009/9/main" uri="{B025F937-C7B1-47D3-B67F-A62EFF666E3E}">
          <x14:id>{03011130-DC2C-4E66-B68D-6AEFD5EA777B}</x14:id>
        </ext>
      </extLst>
    </cfRule>
  </conditionalFormatting>
  <conditionalFormatting pivot="1" sqref="M6:M41">
    <cfRule type="dataBar" priority="23">
      <dataBar>
        <cfvo type="min"/>
        <cfvo type="max"/>
        <color rgb="FFAABFD2"/>
      </dataBar>
      <extLst>
        <ext xmlns:x14="http://schemas.microsoft.com/office/spreadsheetml/2009/9/main" uri="{B025F937-C7B1-47D3-B67F-A62EFF666E3E}">
          <x14:id>{587ACEBD-4BD0-4C6A-86A3-25A22BFA76F1}</x14:id>
        </ext>
      </extLst>
    </cfRule>
  </conditionalFormatting>
  <conditionalFormatting sqref="Q5:CO5">
    <cfRule type="containsText" dxfId="397" priority="14" operator="containsText" text="S">
      <formula>NOT(ISERROR(SEARCH("S",Q5)))</formula>
    </cfRule>
  </conditionalFormatting>
  <conditionalFormatting sqref="Q6:AR41">
    <cfRule type="expression" dxfId="396" priority="15">
      <formula>AND(Q$4&gt;=start_date,Q$4&lt;=start_date+(Progress*(due_date-start_date+1)-1))*1</formula>
    </cfRule>
    <cfRule type="expression" dxfId="395" priority="16">
      <formula>AND(Q$4&gt;=$I6,Q$4&lt;=$K6)*1</formula>
    </cfRule>
    <cfRule type="expression" dxfId="394" priority="17" stopIfTrue="1">
      <formula>AND(WEEKDAY(Q$4,2)&gt;5,$C6&lt;&gt;"")</formula>
    </cfRule>
  </conditionalFormatting>
  <conditionalFormatting sqref="L6:L41">
    <cfRule type="dataBar" priority="1">
      <dataBar>
        <cfvo type="min"/>
        <cfvo type="max"/>
        <color theme="6" tint="0.39997558519241921"/>
      </dataBar>
      <extLst>
        <ext xmlns:x14="http://schemas.microsoft.com/office/spreadsheetml/2009/9/main" uri="{B025F937-C7B1-47D3-B67F-A62EFF666E3E}">
          <x14:id>{08D5E945-9FD1-41CF-B93E-45C165B5770E}</x14:id>
        </ext>
      </extLst>
    </cfRule>
  </conditionalFormatting>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5" r:id="rId5" name="Scroll Bar 3">
              <controlPr defaultSize="0" autoPict="0">
                <anchor moveWithCells="1">
                  <from>
                    <xdr:col>16</xdr:col>
                    <xdr:colOff>0</xdr:colOff>
                    <xdr:row>0</xdr:row>
                    <xdr:rowOff>180975</xdr:rowOff>
                  </from>
                  <to>
                    <xdr:col>43</xdr:col>
                    <xdr:colOff>295275</xdr:colOff>
                    <xdr:row>0</xdr:row>
                    <xdr:rowOff>447675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2FB251F6-B7D0-4557-AD5D-E1061FA3BD06}">
            <x14:dataBar minLength="0" maxLength="100" gradient="0">
              <x14:cfvo type="autoMin"/>
              <x14:cfvo type="autoMax"/>
              <x14:negativeFillColor rgb="FFFF0000"/>
              <x14:axisColor rgb="FF000000"/>
            </x14:dataBar>
          </x14:cfRule>
          <xm:sqref>L6:L1048576</xm:sqref>
        </x14:conditionalFormatting>
        <x14:conditionalFormatting xmlns:xm="http://schemas.microsoft.com/office/excel/2006/main">
          <x14:cfRule type="dataBar" id="{9F4D7B13-ACDB-43F7-B55C-5389681F96F2}">
            <x14:dataBar minLength="0" maxLength="100" gradient="0">
              <x14:cfvo type="autoMin"/>
              <x14:cfvo type="autoMax"/>
              <x14:negativeFillColor rgb="FFFF0000"/>
              <x14:axisColor rgb="FF000000"/>
            </x14:dataBar>
          </x14:cfRule>
          <xm:sqref>L42:L1048576</xm:sqref>
        </x14:conditionalFormatting>
        <x14:conditionalFormatting xmlns:xm="http://schemas.microsoft.com/office/excel/2006/main">
          <x14:cfRule type="dataBar" id="{03011130-DC2C-4E66-B68D-6AEFD5EA777B}">
            <x14:dataBar minLength="0" maxLength="100" gradient="0">
              <x14:cfvo type="autoMin"/>
              <x14:cfvo type="autoMax"/>
              <x14:negativeFillColor rgb="FFFF0000"/>
              <x14:axisColor rgb="FF000000"/>
            </x14:dataBar>
          </x14:cfRule>
          <xm:sqref>L42:L1048576</xm:sqref>
        </x14:conditionalFormatting>
        <x14:conditionalFormatting xmlns:xm="http://schemas.microsoft.com/office/excel/2006/main" pivot="1">
          <x14:cfRule type="dataBar" id="{587ACEBD-4BD0-4C6A-86A3-25A22BFA76F1}">
            <x14:dataBar minLength="0" maxLength="100" gradient="0">
              <x14:cfvo type="autoMin"/>
              <x14:cfvo type="autoMax"/>
              <x14:negativeFillColor rgb="FFFF0000"/>
              <x14:axisColor rgb="FF000000"/>
            </x14:dataBar>
          </x14:cfRule>
          <xm:sqref>M6:M41</xm:sqref>
        </x14:conditionalFormatting>
        <x14:conditionalFormatting xmlns:xm="http://schemas.microsoft.com/office/excel/2006/main">
          <x14:cfRule type="dataBar" id="{08D5E945-9FD1-41CF-B93E-45C165B5770E}">
            <x14:dataBar gradient="0">
              <x14:cfvo type="min"/>
              <x14:cfvo type="max"/>
              <x14:negativeFillColor rgb="FFFF0000"/>
              <x14:axisColor rgb="FF000000"/>
            </x14:dataBar>
          </x14:cfRule>
          <xm:sqref>L6:L41</xm:sqref>
        </x14:conditionalFormatting>
        <x14:conditionalFormatting xmlns:xm="http://schemas.microsoft.com/office/excel/2006/main">
          <x14:cfRule type="expression" priority="27" id="{989EDFF3-B873-4DF8-94F9-FA972F1588F4}">
            <xm:f>Q$4='Formulae for the dashboard'!$AA$2</xm:f>
            <x14:dxf>
              <border>
                <right style="thin">
                  <color auto="1"/>
                </right>
                <vertical/>
                <horizontal/>
              </border>
            </x14:dxf>
          </x14:cfRule>
          <xm:sqref>Q6:AR41</xm:sqref>
        </x14:conditionalFormatting>
        <x14:conditionalFormatting xmlns:xm="http://schemas.microsoft.com/office/excel/2006/main">
          <x14:cfRule type="expression" priority="3" id="{EAF3C45E-9AEB-44B1-BB9C-1537E4212DAF}">
            <xm:f>Q$4='Formulae for the dashboard'!$AA$2</xm:f>
            <x14:dxf>
              <fill>
                <patternFill>
                  <bgColor theme="2" tint="-0.24994659260841701"/>
                </patternFill>
              </fill>
            </x14:dxf>
          </x14:cfRule>
          <xm:sqref>Q4:AR4</xm:sqref>
        </x14:conditionalFormatting>
        <x14:conditionalFormatting xmlns:xm="http://schemas.microsoft.com/office/excel/2006/main">
          <x14:cfRule type="expression" priority="2" id="{81BFDE4E-8D1E-40B7-A5C9-40572C6D652C}">
            <xm:f>Q$4='Formulae for the dashboard'!$AA$2</xm:f>
            <x14:dxf>
              <fill>
                <patternFill>
                  <bgColor theme="2" tint="-0.24994659260841701"/>
                </patternFill>
              </fill>
            </x14:dxf>
          </x14:cfRule>
          <xm:sqref>Q5:AR5</xm:sqref>
        </x14:conditionalFormatting>
      </x14:conditionalFormattings>
    </ex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US35"/>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defaultColWidth="9.140625" defaultRowHeight="14.25" outlineLevelRow="1"/>
  <cols>
    <col min="1" max="1" width="1.7109375" style="30" customWidth="1"/>
    <col min="2" max="2" width="21.28515625" style="41" customWidth="1"/>
    <col min="3" max="3" width="29.7109375" style="41" customWidth="1"/>
    <col min="4" max="4" width="17.42578125" style="41" customWidth="1"/>
    <col min="5" max="5" width="31.7109375" style="41" customWidth="1"/>
    <col min="6" max="6" width="23" style="41" customWidth="1"/>
    <col min="7" max="8" width="18.140625" style="41" customWidth="1"/>
    <col min="9" max="9" width="13.42578125" style="41" customWidth="1"/>
    <col min="10" max="10" width="18.140625" style="41" customWidth="1"/>
    <col min="11" max="11" width="19.7109375" style="41" customWidth="1"/>
    <col min="12" max="12" width="17" style="88" customWidth="1"/>
    <col min="13" max="13" width="15.85546875" style="41" customWidth="1"/>
    <col min="14" max="14" width="13.7109375" style="41" customWidth="1"/>
    <col min="15" max="15" width="15.7109375" style="41" customWidth="1"/>
    <col min="16" max="16" width="16.85546875" style="41" customWidth="1"/>
    <col min="17" max="17" width="32.140625" style="41" customWidth="1"/>
    <col min="18" max="18" width="3" style="41" customWidth="1"/>
    <col min="19" max="49" width="5.5703125" style="41" customWidth="1"/>
    <col min="50" max="16384" width="9.140625" style="41"/>
  </cols>
  <sheetData>
    <row r="1" spans="1:565" s="25" customFormat="1" ht="51.75" customHeight="1">
      <c r="A1" s="59"/>
      <c r="B1" s="60"/>
      <c r="C1" s="126" t="s">
        <v>129</v>
      </c>
      <c r="D1" s="89"/>
      <c r="E1" s="89"/>
      <c r="F1" s="89"/>
    </row>
    <row r="2" spans="1:565" s="26" customFormat="1" ht="21.75" customHeight="1">
      <c r="A2" s="62"/>
      <c r="B2" s="100" t="s">
        <v>0</v>
      </c>
      <c r="C2" s="63" t="s">
        <v>128</v>
      </c>
      <c r="D2" s="64" t="s">
        <v>132</v>
      </c>
      <c r="E2" s="65"/>
      <c r="F2" s="66" t="s">
        <v>133</v>
      </c>
      <c r="G2" s="67"/>
      <c r="H2" s="67"/>
      <c r="I2" s="67"/>
      <c r="J2" s="67"/>
      <c r="K2" s="67"/>
      <c r="L2" s="67"/>
      <c r="M2" s="67"/>
      <c r="N2" s="68"/>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c r="TB2" s="69"/>
      <c r="TC2" s="69"/>
      <c r="TD2" s="69"/>
      <c r="TE2" s="69"/>
      <c r="TF2" s="69"/>
      <c r="TG2" s="69"/>
      <c r="TH2" s="69"/>
      <c r="TI2" s="69"/>
      <c r="TJ2" s="69"/>
      <c r="TK2" s="69"/>
      <c r="TL2" s="69"/>
      <c r="TM2" s="69"/>
      <c r="TN2" s="69"/>
      <c r="TO2" s="69"/>
      <c r="TP2" s="69"/>
      <c r="TQ2" s="69"/>
      <c r="TR2" s="69"/>
      <c r="TS2" s="69"/>
      <c r="TT2" s="69"/>
      <c r="TU2" s="69"/>
      <c r="TV2" s="69"/>
      <c r="TW2" s="69"/>
      <c r="TX2" s="69"/>
      <c r="TY2" s="69"/>
      <c r="TZ2" s="69"/>
      <c r="UA2" s="69"/>
      <c r="UB2" s="69"/>
      <c r="UC2" s="69"/>
      <c r="UD2" s="69"/>
      <c r="UE2" s="69"/>
      <c r="UF2" s="69"/>
      <c r="UG2" s="69"/>
      <c r="UH2" s="69"/>
      <c r="UI2" s="69"/>
      <c r="UJ2" s="69"/>
      <c r="UK2" s="69"/>
      <c r="UL2" s="69"/>
      <c r="UM2" s="69"/>
      <c r="UN2" s="69"/>
      <c r="UO2" s="69"/>
      <c r="UP2" s="69"/>
      <c r="UQ2" s="69"/>
      <c r="UR2" s="69"/>
      <c r="US2" s="69"/>
    </row>
    <row r="3" spans="1:565" s="26" customFormat="1" ht="21.75" customHeight="1">
      <c r="A3" s="70"/>
      <c r="B3" s="101" t="s">
        <v>130</v>
      </c>
      <c r="C3" s="71">
        <v>45348</v>
      </c>
      <c r="D3" s="64" t="s">
        <v>134</v>
      </c>
      <c r="E3" s="65"/>
      <c r="F3" s="127" t="s">
        <v>136</v>
      </c>
      <c r="G3" s="128"/>
      <c r="H3" s="128"/>
      <c r="I3" s="128"/>
      <c r="J3" s="128"/>
      <c r="K3" s="128"/>
      <c r="L3" s="128"/>
      <c r="M3" s="128"/>
      <c r="N3" s="12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c r="TB3" s="69"/>
      <c r="TC3" s="69"/>
      <c r="TD3" s="69"/>
      <c r="TE3" s="69"/>
      <c r="TF3" s="69"/>
      <c r="TG3" s="69"/>
      <c r="TH3" s="69"/>
      <c r="TI3" s="69"/>
      <c r="TJ3" s="69"/>
      <c r="TK3" s="69"/>
      <c r="TL3" s="69"/>
      <c r="TM3" s="69"/>
      <c r="TN3" s="69"/>
      <c r="TO3" s="69"/>
      <c r="TP3" s="69"/>
      <c r="TQ3" s="69"/>
      <c r="TR3" s="69"/>
      <c r="TS3" s="69"/>
      <c r="TT3" s="69"/>
      <c r="TU3" s="69"/>
      <c r="TV3" s="69"/>
      <c r="TW3" s="69"/>
      <c r="TX3" s="69"/>
      <c r="TY3" s="69"/>
      <c r="TZ3" s="69"/>
      <c r="UA3" s="69"/>
      <c r="UB3" s="69"/>
      <c r="UC3" s="69"/>
      <c r="UD3" s="69"/>
      <c r="UE3" s="69"/>
      <c r="UF3" s="69"/>
      <c r="UG3" s="69"/>
      <c r="UH3" s="69"/>
      <c r="UI3" s="69"/>
      <c r="UJ3" s="69"/>
      <c r="UK3" s="69"/>
      <c r="UL3" s="69"/>
      <c r="UM3" s="69"/>
      <c r="UN3" s="69"/>
      <c r="UO3" s="69"/>
      <c r="UP3" s="69"/>
      <c r="UQ3" s="69"/>
      <c r="UR3" s="69"/>
      <c r="US3" s="69"/>
    </row>
    <row r="4" spans="1:565" s="26" customFormat="1" ht="21.75" customHeight="1">
      <c r="A4" s="72"/>
      <c r="B4" s="102" t="s">
        <v>131</v>
      </c>
      <c r="C4" s="65"/>
      <c r="D4" s="64" t="s">
        <v>135</v>
      </c>
      <c r="E4" s="65"/>
      <c r="F4" s="130"/>
      <c r="G4" s="131"/>
      <c r="H4" s="131"/>
      <c r="I4" s="131"/>
      <c r="J4" s="131"/>
      <c r="K4" s="131"/>
      <c r="L4" s="131"/>
      <c r="M4" s="131"/>
      <c r="N4" s="132"/>
      <c r="O4" s="73"/>
      <c r="P4" s="73"/>
      <c r="Q4" s="73"/>
      <c r="R4" s="73"/>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c r="TB4" s="69"/>
      <c r="TC4" s="69"/>
      <c r="TD4" s="69"/>
      <c r="TE4" s="69"/>
      <c r="TF4" s="69"/>
      <c r="TG4" s="69"/>
      <c r="TH4" s="69"/>
      <c r="TI4" s="69"/>
      <c r="TJ4" s="69"/>
      <c r="TK4" s="69"/>
      <c r="TL4" s="69"/>
      <c r="TM4" s="69"/>
      <c r="TN4" s="69"/>
      <c r="TO4" s="69"/>
      <c r="TP4" s="69"/>
      <c r="TQ4" s="69"/>
      <c r="TR4" s="69"/>
      <c r="TS4" s="69"/>
      <c r="TT4" s="69"/>
      <c r="TU4" s="69"/>
      <c r="TV4" s="69"/>
      <c r="TW4" s="69"/>
      <c r="TX4" s="69"/>
      <c r="TY4" s="69"/>
      <c r="TZ4" s="69"/>
      <c r="UA4" s="69"/>
      <c r="UB4" s="69"/>
      <c r="UC4" s="69"/>
      <c r="UD4" s="69"/>
      <c r="UE4" s="69"/>
      <c r="UF4" s="69"/>
      <c r="UG4" s="69"/>
      <c r="UH4" s="69"/>
      <c r="UI4" s="69"/>
      <c r="UJ4" s="69"/>
      <c r="UK4" s="69"/>
      <c r="UL4" s="69"/>
      <c r="UM4" s="69"/>
      <c r="UN4" s="69"/>
      <c r="UO4" s="69"/>
      <c r="UP4" s="69"/>
      <c r="UQ4" s="69"/>
      <c r="UR4" s="69"/>
      <c r="US4" s="69"/>
    </row>
    <row r="5" spans="1:565" s="30" customFormat="1" ht="51.75" customHeight="1">
      <c r="C5" s="99"/>
      <c r="E5" s="74"/>
      <c r="F5" s="74"/>
      <c r="G5" s="74"/>
      <c r="H5" s="74"/>
      <c r="I5" s="74"/>
      <c r="J5" s="74"/>
      <c r="K5" s="74"/>
      <c r="L5" s="74"/>
      <c r="M5" s="74"/>
      <c r="N5" s="74"/>
      <c r="O5" s="75"/>
      <c r="P5" s="75"/>
      <c r="Q5" s="75"/>
      <c r="R5" s="75"/>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row>
    <row r="6" spans="1:565" ht="21" customHeight="1">
      <c r="B6" s="77" t="s">
        <v>1</v>
      </c>
      <c r="C6" s="78" t="s">
        <v>25</v>
      </c>
      <c r="D6" s="79" t="s">
        <v>2</v>
      </c>
      <c r="E6" s="78" t="s">
        <v>3</v>
      </c>
      <c r="F6" s="80" t="s">
        <v>96</v>
      </c>
      <c r="G6" s="81" t="s">
        <v>4</v>
      </c>
      <c r="H6" s="81" t="s">
        <v>37</v>
      </c>
      <c r="I6" s="79" t="s">
        <v>5</v>
      </c>
      <c r="J6" s="79" t="s">
        <v>6</v>
      </c>
      <c r="K6" s="82" t="s">
        <v>7</v>
      </c>
      <c r="L6" s="82" t="s">
        <v>117</v>
      </c>
      <c r="M6" s="82" t="s">
        <v>8</v>
      </c>
      <c r="N6" s="77" t="s">
        <v>9</v>
      </c>
      <c r="O6" s="83" t="s">
        <v>34</v>
      </c>
      <c r="P6" s="83" t="s">
        <v>35</v>
      </c>
      <c r="Q6" s="84" t="s">
        <v>10</v>
      </c>
      <c r="R6" s="85"/>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1:565" ht="17.25" customHeight="1">
      <c r="B7" s="116" t="str">
        <f t="shared" ref="B7:B17" si="0">B6</f>
        <v>Task</v>
      </c>
      <c r="C7" s="117" t="s">
        <v>93</v>
      </c>
      <c r="D7" s="118" t="s">
        <v>20</v>
      </c>
      <c r="E7" s="117"/>
      <c r="F7" s="117" t="s">
        <v>38</v>
      </c>
      <c r="G7" s="119" t="s">
        <v>43</v>
      </c>
      <c r="H7" s="119" t="s">
        <v>52</v>
      </c>
      <c r="I7" s="118" t="s">
        <v>36</v>
      </c>
      <c r="J7" s="125">
        <v>0.3</v>
      </c>
      <c r="K7" s="120">
        <v>45349</v>
      </c>
      <c r="L7" s="121">
        <v>20</v>
      </c>
      <c r="M7" s="120">
        <f>IF(AND($K7&lt;&gt;"",$L7&lt;&gt;""),WORKDAY.INTL($K7-1,$L7,1,Settings!$G$4:$G$52),"")</f>
        <v>45376</v>
      </c>
      <c r="N7" s="122">
        <f ca="1">IF(OR('Project Table'!$J7="Complete",ProjectTable[[#This Row],[Due date]]=""),"-",NETWORKDAYS.INTL(TODAY(),'Project Table'!$M7,1,Settings!$G$4:$G$43))</f>
        <v>1</v>
      </c>
      <c r="O7" s="123">
        <v>20000</v>
      </c>
      <c r="P7" s="123">
        <v>4000</v>
      </c>
      <c r="Q7" s="124"/>
      <c r="R7" s="87"/>
    </row>
    <row r="8" spans="1:565" ht="17.25" customHeight="1">
      <c r="B8" s="116" t="str">
        <f t="shared" si="0"/>
        <v>Task</v>
      </c>
      <c r="C8" s="117" t="s">
        <v>72</v>
      </c>
      <c r="D8" s="118" t="s">
        <v>12</v>
      </c>
      <c r="E8" s="117"/>
      <c r="F8" s="117" t="s">
        <v>42</v>
      </c>
      <c r="G8" s="119" t="s">
        <v>47</v>
      </c>
      <c r="H8" s="119" t="s">
        <v>53</v>
      </c>
      <c r="I8" s="118" t="s">
        <v>16</v>
      </c>
      <c r="J8" s="125">
        <v>1</v>
      </c>
      <c r="K8" s="120">
        <v>45342</v>
      </c>
      <c r="L8" s="121">
        <v>25</v>
      </c>
      <c r="M8" s="120">
        <f>IF(AND($K8&lt;&gt;"",$L8&lt;&gt;""),WORKDAY.INTL($K8-1,$L8,1,Settings!$G$4:$G$52),"")</f>
        <v>45376</v>
      </c>
      <c r="N8" s="122">
        <f ca="1">IF(OR('Project Table'!$J8="Complete",ProjectTable[[#This Row],[Due date]]=""),"-",NETWORKDAYS.INTL(TODAY(),'Project Table'!$M8,1,Settings!$G$4:$G$43))</f>
        <v>1</v>
      </c>
      <c r="O8" s="123">
        <v>43000</v>
      </c>
      <c r="P8" s="123">
        <v>40000</v>
      </c>
      <c r="Q8" s="124"/>
      <c r="R8" s="87"/>
    </row>
    <row r="9" spans="1:565" ht="17.25" customHeight="1">
      <c r="B9" s="116" t="str">
        <f t="shared" si="0"/>
        <v>Task</v>
      </c>
      <c r="C9" s="117" t="s">
        <v>76</v>
      </c>
      <c r="D9" s="118" t="s">
        <v>15</v>
      </c>
      <c r="E9" s="117"/>
      <c r="F9" s="117" t="s">
        <v>38</v>
      </c>
      <c r="G9" s="119" t="s">
        <v>45</v>
      </c>
      <c r="H9" s="119" t="s">
        <v>52</v>
      </c>
      <c r="I9" s="118" t="s">
        <v>16</v>
      </c>
      <c r="J9" s="125">
        <v>1</v>
      </c>
      <c r="K9" s="120">
        <v>45301</v>
      </c>
      <c r="L9" s="121">
        <v>20</v>
      </c>
      <c r="M9" s="120">
        <f>IF(AND($K9&lt;&gt;"",$L9&lt;&gt;""),WORKDAY.INTL($K9-1,$L9,1,Settings!$G$4:$G$52),"")</f>
        <v>45328</v>
      </c>
      <c r="N9" s="122">
        <f ca="1">IF(OR('Project Table'!$J9="Complete",ProjectTable[[#This Row],[Due date]]=""),"-",NETWORKDAYS.INTL(TODAY(),'Project Table'!$M9,1,Settings!$G$4:$G$43))</f>
        <v>-35</v>
      </c>
      <c r="O9" s="123">
        <v>22000</v>
      </c>
      <c r="P9" s="123">
        <v>23500</v>
      </c>
      <c r="Q9" s="124"/>
      <c r="R9" s="87"/>
    </row>
    <row r="10" spans="1:565" ht="17.25" customHeight="1">
      <c r="B10" s="116" t="str">
        <f t="shared" si="0"/>
        <v>Task</v>
      </c>
      <c r="C10" s="117" t="s">
        <v>77</v>
      </c>
      <c r="D10" s="118" t="s">
        <v>20</v>
      </c>
      <c r="E10" s="117"/>
      <c r="F10" s="117" t="s">
        <v>42</v>
      </c>
      <c r="G10" s="119" t="s">
        <v>47</v>
      </c>
      <c r="H10" s="119" t="s">
        <v>53</v>
      </c>
      <c r="I10" s="118" t="s">
        <v>16</v>
      </c>
      <c r="J10" s="125">
        <v>1</v>
      </c>
      <c r="K10" s="120">
        <v>45302</v>
      </c>
      <c r="L10" s="121">
        <v>14</v>
      </c>
      <c r="M10" s="120">
        <f>IF(AND($K10&lt;&gt;"",$L10&lt;&gt;""),WORKDAY.INTL($K10-1,$L10,1,Settings!$G$4:$G$52),"")</f>
        <v>45321</v>
      </c>
      <c r="N10" s="122">
        <f ca="1">IF(OR('Project Table'!$J10="Complete",ProjectTable[[#This Row],[Due date]]=""),"-",NETWORKDAYS.INTL(TODAY(),'Project Table'!$M10,1,Settings!$G$4:$G$43))</f>
        <v>-40</v>
      </c>
      <c r="O10" s="123">
        <v>1800</v>
      </c>
      <c r="P10" s="123">
        <v>1500</v>
      </c>
      <c r="Q10" s="124"/>
      <c r="R10" s="87"/>
    </row>
    <row r="11" spans="1:565" ht="17.25" customHeight="1">
      <c r="B11" s="116" t="str">
        <f t="shared" si="0"/>
        <v>Task</v>
      </c>
      <c r="C11" s="117" t="s">
        <v>80</v>
      </c>
      <c r="D11" s="118" t="s">
        <v>15</v>
      </c>
      <c r="E11" s="117"/>
      <c r="F11" s="117" t="s">
        <v>40</v>
      </c>
      <c r="G11" s="119" t="s">
        <v>49</v>
      </c>
      <c r="H11" s="119" t="s">
        <v>54</v>
      </c>
      <c r="I11" s="118" t="s">
        <v>16</v>
      </c>
      <c r="J11" s="125">
        <v>1</v>
      </c>
      <c r="K11" s="120">
        <v>45294</v>
      </c>
      <c r="L11" s="121">
        <v>28</v>
      </c>
      <c r="M11" s="120">
        <f>IF(AND($K11&lt;&gt;"",$L11&lt;&gt;""),WORKDAY.INTL($K11-1,$L11,1,Settings!$G$4:$G$52),"")</f>
        <v>45331</v>
      </c>
      <c r="N11" s="122">
        <f ca="1">IF(OR('Project Table'!$J11="Complete",ProjectTable[[#This Row],[Due date]]=""),"-",NETWORKDAYS.INTL(TODAY(),'Project Table'!$M11,1,Settings!$G$4:$G$43))</f>
        <v>-32</v>
      </c>
      <c r="O11" s="123">
        <v>34000</v>
      </c>
      <c r="P11" s="123">
        <v>33700</v>
      </c>
      <c r="Q11" s="124"/>
      <c r="R11" s="87"/>
    </row>
    <row r="12" spans="1:565" ht="17.25" customHeight="1">
      <c r="B12" s="116" t="str">
        <f t="shared" si="0"/>
        <v>Task</v>
      </c>
      <c r="C12" s="117" t="s">
        <v>88</v>
      </c>
      <c r="D12" s="118" t="s">
        <v>24</v>
      </c>
      <c r="E12" s="117"/>
      <c r="F12" s="117" t="s">
        <v>41</v>
      </c>
      <c r="G12" s="119" t="s">
        <v>50</v>
      </c>
      <c r="H12" s="119" t="s">
        <v>56</v>
      </c>
      <c r="I12" s="118" t="s">
        <v>16</v>
      </c>
      <c r="J12" s="125">
        <v>1</v>
      </c>
      <c r="K12" s="120">
        <v>45303</v>
      </c>
      <c r="L12" s="121">
        <v>20</v>
      </c>
      <c r="M12" s="120">
        <f>IF(AND($K12&lt;&gt;"",$L12&lt;&gt;""),WORKDAY.INTL($K12-1,$L12,1,Settings!$G$4:$G$52),"")</f>
        <v>45330</v>
      </c>
      <c r="N12" s="122">
        <f ca="1">IF(OR('Project Table'!$J12="Complete",ProjectTable[[#This Row],[Due date]]=""),"-",NETWORKDAYS.INTL(TODAY(),'Project Table'!$M12,1,Settings!$G$4:$G$43))</f>
        <v>-33</v>
      </c>
      <c r="O12" s="123">
        <v>16000</v>
      </c>
      <c r="P12" s="123">
        <v>16300</v>
      </c>
      <c r="Q12" s="124"/>
      <c r="R12" s="87"/>
    </row>
    <row r="13" spans="1:565" ht="17.25" customHeight="1">
      <c r="B13" s="116" t="str">
        <f t="shared" si="0"/>
        <v>Task</v>
      </c>
      <c r="C13" s="117" t="s">
        <v>92</v>
      </c>
      <c r="D13" s="118" t="s">
        <v>15</v>
      </c>
      <c r="E13" s="117"/>
      <c r="F13" s="117" t="s">
        <v>38</v>
      </c>
      <c r="G13" s="119" t="s">
        <v>51</v>
      </c>
      <c r="H13" s="119" t="s">
        <v>52</v>
      </c>
      <c r="I13" s="118" t="s">
        <v>16</v>
      </c>
      <c r="J13" s="125">
        <v>1</v>
      </c>
      <c r="K13" s="120">
        <v>45319</v>
      </c>
      <c r="L13" s="121">
        <v>37</v>
      </c>
      <c r="M13" s="120">
        <f>IF(AND($K13&lt;&gt;"",$L13&lt;&gt;""),WORKDAY.INTL($K13-1,$L13,1,Settings!$G$4:$G$52),"")</f>
        <v>45370</v>
      </c>
      <c r="N13" s="122">
        <f ca="1">IF(OR('Project Table'!$J13="Complete",ProjectTable[[#This Row],[Due date]]=""),"-",NETWORKDAYS.INTL(TODAY(),'Project Table'!$M13,1,Settings!$G$4:$G$43))</f>
        <v>-5</v>
      </c>
      <c r="O13" s="123">
        <v>14500</v>
      </c>
      <c r="P13" s="123">
        <v>15700</v>
      </c>
      <c r="Q13" s="124"/>
      <c r="R13" s="87"/>
    </row>
    <row r="14" spans="1:565" ht="17.25" customHeight="1">
      <c r="B14" s="116" t="str">
        <f t="shared" si="0"/>
        <v>Task</v>
      </c>
      <c r="C14" s="117" t="s">
        <v>94</v>
      </c>
      <c r="D14" s="118" t="s">
        <v>24</v>
      </c>
      <c r="E14" s="117"/>
      <c r="F14" s="117" t="s">
        <v>39</v>
      </c>
      <c r="G14" s="119" t="s">
        <v>46</v>
      </c>
      <c r="H14" s="119" t="s">
        <v>55</v>
      </c>
      <c r="I14" s="118" t="s">
        <v>16</v>
      </c>
      <c r="J14" s="125">
        <v>1</v>
      </c>
      <c r="K14" s="120">
        <v>45305</v>
      </c>
      <c r="L14" s="121">
        <v>14</v>
      </c>
      <c r="M14" s="120">
        <f>IF(AND($K14&lt;&gt;"",$L14&lt;&gt;""),WORKDAY.INTL($K14-1,$L14,1,Settings!$G$4:$G$52),"")</f>
        <v>45323</v>
      </c>
      <c r="N14" s="122">
        <f ca="1">IF(OR('Project Table'!$J14="Complete",ProjectTable[[#This Row],[Due date]]=""),"-",NETWORKDAYS.INTL(TODAY(),'Project Table'!$M14,1,Settings!$G$4:$G$43))</f>
        <v>-38</v>
      </c>
      <c r="O14" s="123">
        <v>10000</v>
      </c>
      <c r="P14" s="123">
        <v>12000</v>
      </c>
      <c r="Q14" s="124"/>
      <c r="R14" s="87"/>
    </row>
    <row r="15" spans="1:565" ht="17.25" customHeight="1">
      <c r="B15" s="116" t="str">
        <f t="shared" si="0"/>
        <v>Task</v>
      </c>
      <c r="C15" s="117" t="s">
        <v>74</v>
      </c>
      <c r="D15" s="118" t="s">
        <v>24</v>
      </c>
      <c r="E15" s="117"/>
      <c r="F15" s="117" t="s">
        <v>38</v>
      </c>
      <c r="G15" s="119" t="s">
        <v>44</v>
      </c>
      <c r="H15" s="119" t="s">
        <v>52</v>
      </c>
      <c r="I15" s="118" t="s">
        <v>13</v>
      </c>
      <c r="J15" s="125">
        <v>0.3</v>
      </c>
      <c r="K15" s="120">
        <v>45302</v>
      </c>
      <c r="L15" s="121">
        <v>40</v>
      </c>
      <c r="M15" s="120">
        <f>IF(AND($K15&lt;&gt;"",$L15&lt;&gt;""),WORKDAY.INTL($K15-1,$L15,1,Settings!$G$4:$G$52),"")</f>
        <v>45357</v>
      </c>
      <c r="N15" s="122">
        <f ca="1">IF(OR('Project Table'!$J15="Complete",ProjectTable[[#This Row],[Due date]]=""),"-",NETWORKDAYS.INTL(TODAY(),'Project Table'!$M15,1,Settings!$G$4:$G$43))</f>
        <v>-14</v>
      </c>
      <c r="O15" s="123">
        <v>16000</v>
      </c>
      <c r="P15" s="123">
        <v>16200</v>
      </c>
      <c r="Q15" s="124"/>
      <c r="R15" s="87"/>
    </row>
    <row r="16" spans="1:565" ht="17.25" customHeight="1">
      <c r="B16" s="116" t="str">
        <f t="shared" si="0"/>
        <v>Task</v>
      </c>
      <c r="C16" s="117" t="s">
        <v>78</v>
      </c>
      <c r="D16" s="118" t="s">
        <v>12</v>
      </c>
      <c r="E16" s="117"/>
      <c r="F16" s="117" t="s">
        <v>42</v>
      </c>
      <c r="G16" s="119" t="s">
        <v>47</v>
      </c>
      <c r="H16" s="119" t="s">
        <v>53</v>
      </c>
      <c r="I16" s="118" t="s">
        <v>13</v>
      </c>
      <c r="J16" s="125">
        <v>0.3</v>
      </c>
      <c r="K16" s="120">
        <v>45334</v>
      </c>
      <c r="L16" s="121">
        <v>30</v>
      </c>
      <c r="M16" s="120">
        <f>IF(AND($K16&lt;&gt;"",$L16&lt;&gt;""),WORKDAY.INTL($K16-1,$L16,1,Settings!$G$4:$G$52),"")</f>
        <v>45373</v>
      </c>
      <c r="N16" s="122">
        <f ca="1">IF(OR('Project Table'!$J16="Complete",ProjectTable[[#This Row],[Due date]]=""),"-",NETWORKDAYS.INTL(TODAY(),'Project Table'!$M16,1,Settings!$G$4:$G$43))</f>
        <v>-2</v>
      </c>
      <c r="O16" s="123">
        <v>19000</v>
      </c>
      <c r="P16" s="123">
        <v>21300</v>
      </c>
      <c r="Q16" s="124"/>
      <c r="R16" s="87"/>
    </row>
    <row r="17" spans="2:18" ht="17.25" customHeight="1">
      <c r="B17" s="116" t="str">
        <f t="shared" si="0"/>
        <v>Task</v>
      </c>
      <c r="C17" s="117" t="s">
        <v>82</v>
      </c>
      <c r="D17" s="118" t="s">
        <v>15</v>
      </c>
      <c r="E17" s="117"/>
      <c r="F17" s="117" t="s">
        <v>38</v>
      </c>
      <c r="G17" s="119" t="s">
        <v>46</v>
      </c>
      <c r="H17" s="119" t="s">
        <v>52</v>
      </c>
      <c r="I17" s="118" t="s">
        <v>13</v>
      </c>
      <c r="J17" s="125">
        <v>0.1</v>
      </c>
      <c r="K17" s="120">
        <v>45319</v>
      </c>
      <c r="L17" s="121">
        <v>100</v>
      </c>
      <c r="M17" s="120">
        <f>IF(AND($K17&lt;&gt;"",$L17&lt;&gt;""),WORKDAY.INTL($K17-1,$L17,1,Settings!$G$4:$G$52),"")</f>
        <v>45457</v>
      </c>
      <c r="N17" s="122">
        <f ca="1">IF(OR('Project Table'!$J17="Complete",ProjectTable[[#This Row],[Due date]]=""),"-",NETWORKDAYS.INTL(TODAY(),'Project Table'!$M17,1,Settings!$G$4:$G$43))</f>
        <v>60</v>
      </c>
      <c r="O17" s="123">
        <v>3800</v>
      </c>
      <c r="P17" s="123">
        <v>800</v>
      </c>
      <c r="Q17" s="124"/>
      <c r="R17" s="87"/>
    </row>
    <row r="18" spans="2:18" ht="17.25" customHeight="1">
      <c r="B18" s="116" t="s">
        <v>22</v>
      </c>
      <c r="C18" s="117" t="s">
        <v>83</v>
      </c>
      <c r="D18" s="118" t="s">
        <v>15</v>
      </c>
      <c r="E18" s="117"/>
      <c r="F18" s="117" t="s">
        <v>38</v>
      </c>
      <c r="G18" s="119" t="s">
        <v>44</v>
      </c>
      <c r="H18" s="119" t="s">
        <v>52</v>
      </c>
      <c r="I18" s="118" t="s">
        <v>13</v>
      </c>
      <c r="J18" s="125">
        <v>0.25</v>
      </c>
      <c r="K18" s="120">
        <v>45298</v>
      </c>
      <c r="L18" s="121">
        <v>120</v>
      </c>
      <c r="M18" s="120">
        <f>IF(AND($K18&lt;&gt;"",$L18&lt;&gt;""),WORKDAY.INTL($K18-1,$L18,1,Settings!$G$4:$G$52),"")</f>
        <v>45464</v>
      </c>
      <c r="N18" s="122">
        <f ca="1">IF(OR('Project Table'!$J18="Complete",ProjectTable[[#This Row],[Due date]]=""),"-",NETWORKDAYS.INTL(TODAY(),'Project Table'!$M18,1,Settings!$G$4:$G$43))</f>
        <v>65</v>
      </c>
      <c r="O18" s="123">
        <v>4900</v>
      </c>
      <c r="P18" s="123">
        <v>2000</v>
      </c>
      <c r="Q18" s="124"/>
      <c r="R18" s="87"/>
    </row>
    <row r="19" spans="2:18" ht="17.25" customHeight="1">
      <c r="B19" s="116" t="str">
        <f>B18</f>
        <v>Task5</v>
      </c>
      <c r="C19" s="117" t="s">
        <v>90</v>
      </c>
      <c r="D19" s="118" t="s">
        <v>15</v>
      </c>
      <c r="E19" s="117"/>
      <c r="F19" s="117" t="s">
        <v>41</v>
      </c>
      <c r="G19" s="119" t="s">
        <v>50</v>
      </c>
      <c r="H19" s="119" t="s">
        <v>56</v>
      </c>
      <c r="I19" s="118" t="s">
        <v>13</v>
      </c>
      <c r="J19" s="125">
        <v>0.7</v>
      </c>
      <c r="K19" s="120">
        <v>45294</v>
      </c>
      <c r="L19" s="121">
        <v>20</v>
      </c>
      <c r="M19" s="120">
        <f>IF(AND($K19&lt;&gt;"",$L19&lt;&gt;""),WORKDAY.INTL($K19-1,$L19,1,Settings!$G$4:$G$52),"")</f>
        <v>45321</v>
      </c>
      <c r="N19" s="122">
        <f ca="1">IF(OR('Project Table'!$J19="Complete",ProjectTable[[#This Row],[Due date]]=""),"-",NETWORKDAYS.INTL(TODAY(),'Project Table'!$M19,1,Settings!$G$4:$G$43))</f>
        <v>-40</v>
      </c>
      <c r="O19" s="123">
        <v>22000</v>
      </c>
      <c r="P19" s="123">
        <v>18600</v>
      </c>
      <c r="Q19" s="124"/>
      <c r="R19" s="87"/>
    </row>
    <row r="20" spans="2:18" ht="17.25" customHeight="1">
      <c r="B20" s="116" t="str">
        <f>B19</f>
        <v>Task5</v>
      </c>
      <c r="C20" s="117" t="s">
        <v>31</v>
      </c>
      <c r="D20" s="118" t="s">
        <v>15</v>
      </c>
      <c r="E20" s="117"/>
      <c r="F20" s="117" t="s">
        <v>39</v>
      </c>
      <c r="G20" s="119" t="s">
        <v>46</v>
      </c>
      <c r="H20" s="119" t="s">
        <v>55</v>
      </c>
      <c r="I20" s="118" t="s">
        <v>13</v>
      </c>
      <c r="J20" s="125">
        <v>0.95</v>
      </c>
      <c r="K20" s="120">
        <v>45299</v>
      </c>
      <c r="L20" s="121">
        <v>40</v>
      </c>
      <c r="M20" s="120">
        <f>IF(AND($K20&lt;&gt;"",$L20&lt;&gt;""),WORKDAY.INTL($K20-1,$L20,1,Settings!$G$4:$G$52),"")</f>
        <v>45352</v>
      </c>
      <c r="N20" s="122">
        <f ca="1">IF(OR('Project Table'!$J20="Complete",ProjectTable[[#This Row],[Due date]]=""),"-",NETWORKDAYS.INTL(TODAY(),'Project Table'!$M20,1,Settings!$G$4:$G$43))</f>
        <v>-17</v>
      </c>
      <c r="O20" s="123">
        <v>1000</v>
      </c>
      <c r="P20" s="123">
        <v>1000</v>
      </c>
      <c r="Q20" s="124"/>
      <c r="R20" s="87"/>
    </row>
    <row r="21" spans="2:18" ht="17.25" customHeight="1">
      <c r="B21" s="116" t="s">
        <v>11</v>
      </c>
      <c r="C21" s="117" t="s">
        <v>30</v>
      </c>
      <c r="D21" s="118" t="s">
        <v>24</v>
      </c>
      <c r="E21" s="117"/>
      <c r="F21" s="117" t="s">
        <v>38</v>
      </c>
      <c r="G21" s="119" t="s">
        <v>45</v>
      </c>
      <c r="H21" s="119" t="s">
        <v>52</v>
      </c>
      <c r="I21" s="118" t="s">
        <v>23</v>
      </c>
      <c r="J21" s="125">
        <v>1</v>
      </c>
      <c r="K21" s="120">
        <v>45302</v>
      </c>
      <c r="L21" s="121">
        <v>3</v>
      </c>
      <c r="M21" s="120">
        <f>IF(AND($K21&lt;&gt;"",$L21&lt;&gt;""),WORKDAY.INTL($K21-1,$L21,1,Settings!$G$4:$G$52),"")</f>
        <v>45306</v>
      </c>
      <c r="N21" s="122">
        <f ca="1">IF(OR('Project Table'!$J21="Complete",ProjectTable[[#This Row],[Due date]]=""),"-",NETWORKDAYS.INTL(TODAY(),'Project Table'!$M21,1,Settings!$G$4:$G$43))</f>
        <v>-51</v>
      </c>
      <c r="O21" s="123">
        <v>1000</v>
      </c>
      <c r="P21" s="123">
        <v>999</v>
      </c>
      <c r="Q21" s="124"/>
      <c r="R21" s="87"/>
    </row>
    <row r="22" spans="2:18" ht="17.25" customHeight="1">
      <c r="B22" s="116" t="str">
        <f>B21</f>
        <v>Task1</v>
      </c>
      <c r="C22" s="117" t="s">
        <v>81</v>
      </c>
      <c r="D22" s="118" t="s">
        <v>15</v>
      </c>
      <c r="E22" s="117"/>
      <c r="F22" s="117" t="s">
        <v>39</v>
      </c>
      <c r="G22" s="119" t="s">
        <v>46</v>
      </c>
      <c r="H22" s="119" t="s">
        <v>55</v>
      </c>
      <c r="I22" s="118" t="s">
        <v>23</v>
      </c>
      <c r="J22" s="125">
        <v>1</v>
      </c>
      <c r="K22" s="120">
        <v>45297</v>
      </c>
      <c r="L22" s="121">
        <v>12</v>
      </c>
      <c r="M22" s="120">
        <f>IF(AND($K22&lt;&gt;"",$L22&lt;&gt;""),WORKDAY.INTL($K22-1,$L22,1,Settings!$G$4:$G$52),"")</f>
        <v>45314</v>
      </c>
      <c r="N22" s="122">
        <f ca="1">IF(OR('Project Table'!$J22="Complete",ProjectTable[[#This Row],[Due date]]=""),"-",NETWORKDAYS.INTL(TODAY(),'Project Table'!$M22,1,Settings!$G$4:$G$43))</f>
        <v>-45</v>
      </c>
      <c r="O22" s="123">
        <v>11500</v>
      </c>
      <c r="P22" s="123">
        <v>11100</v>
      </c>
      <c r="Q22" s="124"/>
      <c r="R22" s="87"/>
    </row>
    <row r="23" spans="2:18" ht="17.25" customHeight="1">
      <c r="B23" s="116" t="str">
        <f>B22</f>
        <v>Task1</v>
      </c>
      <c r="C23" s="117" t="s">
        <v>86</v>
      </c>
      <c r="D23" s="118" t="s">
        <v>12</v>
      </c>
      <c r="E23" s="117"/>
      <c r="F23" s="117" t="s">
        <v>40</v>
      </c>
      <c r="G23" s="119" t="s">
        <v>49</v>
      </c>
      <c r="H23" s="119" t="s">
        <v>54</v>
      </c>
      <c r="I23" s="118" t="s">
        <v>23</v>
      </c>
      <c r="J23" s="125">
        <v>1</v>
      </c>
      <c r="K23" s="120">
        <v>45309</v>
      </c>
      <c r="L23" s="121">
        <v>40</v>
      </c>
      <c r="M23" s="120">
        <f>IF(AND($K23&lt;&gt;"",$L23&lt;&gt;""),WORKDAY.INTL($K23-1,$L23,1,Settings!$G$4:$G$52),"")</f>
        <v>45364</v>
      </c>
      <c r="N23" s="122">
        <f ca="1">IF(OR('Project Table'!$J23="Complete",ProjectTable[[#This Row],[Due date]]=""),"-",NETWORKDAYS.INTL(TODAY(),'Project Table'!$M23,1,Settings!$G$4:$G$43))</f>
        <v>-9</v>
      </c>
      <c r="O23" s="123">
        <v>43000</v>
      </c>
      <c r="P23" s="123">
        <v>36000</v>
      </c>
      <c r="Q23" s="124"/>
      <c r="R23" s="87"/>
    </row>
    <row r="24" spans="2:18" ht="17.25" customHeight="1" outlineLevel="1">
      <c r="B24" s="116" t="str">
        <f>B23</f>
        <v>Task1</v>
      </c>
      <c r="C24" s="117" t="s">
        <v>89</v>
      </c>
      <c r="D24" s="118" t="s">
        <v>12</v>
      </c>
      <c r="E24" s="117"/>
      <c r="F24" s="117" t="s">
        <v>40</v>
      </c>
      <c r="G24" s="119" t="s">
        <v>49</v>
      </c>
      <c r="H24" s="119" t="s">
        <v>54</v>
      </c>
      <c r="I24" s="118" t="s">
        <v>110</v>
      </c>
      <c r="J24" s="125"/>
      <c r="K24" s="120">
        <v>45398</v>
      </c>
      <c r="L24" s="121"/>
      <c r="M24" s="120" t="str">
        <f>IF(AND($K24&lt;&gt;"",$L24&lt;&gt;""),WORKDAY.INTL($K24-1,$L24,1,Settings!$G$4:$G$52),"")</f>
        <v/>
      </c>
      <c r="N24" s="122" t="str">
        <f ca="1">IF(OR('Project Table'!$J24="Complete",ProjectTable[[#This Row],[Due date]]=""),"-",NETWORKDAYS.INTL(TODAY(),'Project Table'!$M24,1,Settings!$G$4:$G$43))</f>
        <v>-</v>
      </c>
      <c r="O24" s="123">
        <v>2000</v>
      </c>
      <c r="P24" s="123">
        <v>0</v>
      </c>
      <c r="Q24" s="124"/>
      <c r="R24" s="87"/>
    </row>
    <row r="25" spans="2:18" ht="17.25" customHeight="1" outlineLevel="1">
      <c r="B25" s="116" t="str">
        <f>B24</f>
        <v>Task1</v>
      </c>
      <c r="C25" s="117" t="s">
        <v>32</v>
      </c>
      <c r="D25" s="118" t="s">
        <v>20</v>
      </c>
      <c r="E25" s="117"/>
      <c r="F25" s="117" t="s">
        <v>39</v>
      </c>
      <c r="G25" s="119" t="s">
        <v>43</v>
      </c>
      <c r="H25" s="119" t="s">
        <v>55</v>
      </c>
      <c r="I25" s="118" t="s">
        <v>18</v>
      </c>
      <c r="J25" s="125">
        <v>0.2</v>
      </c>
      <c r="K25" s="120">
        <v>45349</v>
      </c>
      <c r="L25" s="121">
        <v>22</v>
      </c>
      <c r="M25" s="120">
        <f>IF(AND($K25&lt;&gt;"",$L25&lt;&gt;""),WORKDAY.INTL($K25-1,$L25,1,Settings!$G$4:$G$52),"")</f>
        <v>45378</v>
      </c>
      <c r="N25" s="122">
        <f ca="1">IF(OR('Project Table'!$J25="Complete",ProjectTable[[#This Row],[Due date]]=""),"-",NETWORKDAYS.INTL(TODAY(),'Project Table'!$M25,1,Settings!$G$4:$G$43))</f>
        <v>3</v>
      </c>
      <c r="O25" s="123">
        <v>1000</v>
      </c>
      <c r="P25" s="123">
        <v>1001</v>
      </c>
      <c r="Q25" s="124"/>
      <c r="R25" s="87"/>
    </row>
    <row r="26" spans="2:18" ht="17.25" customHeight="1" outlineLevel="1">
      <c r="B26" s="116" t="s">
        <v>14</v>
      </c>
      <c r="C26" s="117" t="s">
        <v>71</v>
      </c>
      <c r="D26" s="118" t="s">
        <v>15</v>
      </c>
      <c r="E26" s="117"/>
      <c r="F26" s="117" t="s">
        <v>41</v>
      </c>
      <c r="G26" s="119" t="s">
        <v>50</v>
      </c>
      <c r="H26" s="119" t="s">
        <v>56</v>
      </c>
      <c r="I26" s="118" t="s">
        <v>18</v>
      </c>
      <c r="J26" s="125">
        <v>0.15</v>
      </c>
      <c r="K26" s="120">
        <v>45324</v>
      </c>
      <c r="L26" s="121">
        <v>14</v>
      </c>
      <c r="M26" s="120">
        <f>IF(AND($K26&lt;&gt;"",$L26&lt;&gt;""),WORKDAY.INTL($K26-1,$L26,1,Settings!$G$4:$G$52),"")</f>
        <v>45343</v>
      </c>
      <c r="N26" s="122">
        <f ca="1">IF(OR('Project Table'!$J26="Complete",ProjectTable[[#This Row],[Due date]]=""),"-",NETWORKDAYS.INTL(TODAY(),'Project Table'!$M26,1,Settings!$G$4:$G$43))</f>
        <v>-24</v>
      </c>
      <c r="O26" s="123">
        <v>23000</v>
      </c>
      <c r="P26" s="123">
        <v>12000</v>
      </c>
      <c r="Q26" s="124"/>
      <c r="R26" s="87"/>
    </row>
    <row r="27" spans="2:18" ht="17.25" customHeight="1">
      <c r="B27" s="116" t="s">
        <v>19</v>
      </c>
      <c r="C27" s="117" t="s">
        <v>79</v>
      </c>
      <c r="D27" s="118" t="s">
        <v>24</v>
      </c>
      <c r="E27" s="117"/>
      <c r="F27" s="117" t="s">
        <v>40</v>
      </c>
      <c r="G27" s="119" t="s">
        <v>48</v>
      </c>
      <c r="H27" s="119" t="s">
        <v>54</v>
      </c>
      <c r="I27" s="118" t="s">
        <v>18</v>
      </c>
      <c r="J27" s="125"/>
      <c r="K27" s="120">
        <v>45581</v>
      </c>
      <c r="L27" s="121"/>
      <c r="M27" s="120" t="str">
        <f>IF(AND($K27&lt;&gt;"",$L27&lt;&gt;""),WORKDAY.INTL($K27-1,$L27,1,Settings!$G$4:$G$52),"")</f>
        <v/>
      </c>
      <c r="N27" s="122" t="str">
        <f ca="1">IF(OR('Project Table'!$J27="Complete",ProjectTable[[#This Row],[Due date]]=""),"-",NETWORKDAYS.INTL(TODAY(),'Project Table'!$M27,1,Settings!$G$4:$G$43))</f>
        <v>-</v>
      </c>
      <c r="O27" s="123">
        <v>9000</v>
      </c>
      <c r="P27" s="123">
        <v>0</v>
      </c>
      <c r="Q27" s="124"/>
      <c r="R27" s="87"/>
    </row>
    <row r="28" spans="2:18" ht="17.25" customHeight="1">
      <c r="B28" s="116" t="str">
        <f>B27</f>
        <v>Task4</v>
      </c>
      <c r="C28" s="117" t="s">
        <v>84</v>
      </c>
      <c r="D28" s="118" t="s">
        <v>20</v>
      </c>
      <c r="E28" s="117"/>
      <c r="F28" s="117" t="s">
        <v>42</v>
      </c>
      <c r="G28" s="119" t="s">
        <v>47</v>
      </c>
      <c r="H28" s="119" t="s">
        <v>53</v>
      </c>
      <c r="I28" s="118" t="s">
        <v>18</v>
      </c>
      <c r="J28" s="125">
        <v>0.8</v>
      </c>
      <c r="K28" s="120">
        <v>45299</v>
      </c>
      <c r="L28" s="121">
        <v>35</v>
      </c>
      <c r="M28" s="120">
        <f>IF(AND($K28&lt;&gt;"",$L28&lt;&gt;""),WORKDAY.INTL($K28-1,$L28,1,Settings!$G$4:$G$52),"")</f>
        <v>45345</v>
      </c>
      <c r="N28" s="122">
        <f ca="1">IF(OR('Project Table'!$J28="Complete",ProjectTable[[#This Row],[Due date]]=""),"-",NETWORKDAYS.INTL(TODAY(),'Project Table'!$M28,1,Settings!$G$4:$G$43))</f>
        <v>-22</v>
      </c>
      <c r="O28" s="123">
        <v>5000</v>
      </c>
      <c r="P28" s="123">
        <v>600</v>
      </c>
      <c r="Q28" s="124"/>
      <c r="R28" s="87"/>
    </row>
    <row r="29" spans="2:18" ht="17.25" customHeight="1">
      <c r="B29" s="116" t="s">
        <v>29</v>
      </c>
      <c r="C29" s="117" t="s">
        <v>91</v>
      </c>
      <c r="D29" s="118" t="s">
        <v>24</v>
      </c>
      <c r="E29" s="117"/>
      <c r="F29" s="117" t="s">
        <v>42</v>
      </c>
      <c r="G29" s="119" t="s">
        <v>47</v>
      </c>
      <c r="H29" s="119" t="s">
        <v>53</v>
      </c>
      <c r="I29" s="118" t="s">
        <v>18</v>
      </c>
      <c r="J29" s="125"/>
      <c r="K29" s="120">
        <v>45328</v>
      </c>
      <c r="L29" s="121"/>
      <c r="M29" s="120" t="str">
        <f>IF(AND($K29&lt;&gt;"",$L29&lt;&gt;""),WORKDAY.INTL($K29-1,$L29,1,Settings!$G$4:$G$52),"")</f>
        <v/>
      </c>
      <c r="N29" s="122" t="str">
        <f ca="1">IF(OR('Project Table'!$J29="Complete",ProjectTable[[#This Row],[Due date]]=""),"-",NETWORKDAYS.INTL(TODAY(),'Project Table'!$M29,1,Settings!$G$4:$G$43))</f>
        <v>-</v>
      </c>
      <c r="O29" s="123">
        <v>13600</v>
      </c>
      <c r="P29" s="123">
        <v>0</v>
      </c>
      <c r="Q29" s="124"/>
      <c r="R29" s="87"/>
    </row>
    <row r="30" spans="2:18" ht="17.25" customHeight="1">
      <c r="B30" s="116" t="str">
        <f>B29</f>
        <v>Task7</v>
      </c>
      <c r="C30" s="117" t="s">
        <v>33</v>
      </c>
      <c r="D30" s="118" t="s">
        <v>12</v>
      </c>
      <c r="E30" s="117"/>
      <c r="F30" s="117" t="s">
        <v>40</v>
      </c>
      <c r="G30" s="119" t="s">
        <v>48</v>
      </c>
      <c r="H30" s="119" t="s">
        <v>54</v>
      </c>
      <c r="I30" s="118" t="s">
        <v>21</v>
      </c>
      <c r="J30" s="125">
        <v>0.05</v>
      </c>
      <c r="K30" s="120">
        <v>45336</v>
      </c>
      <c r="L30" s="121">
        <v>7</v>
      </c>
      <c r="M30" s="120">
        <f>IF(AND($K30&lt;&gt;"",$L30&lt;&gt;""),WORKDAY.INTL($K30-1,$L30,1,Settings!$G$4:$G$52),"")</f>
        <v>45344</v>
      </c>
      <c r="N30" s="122">
        <f ca="1">IF(OR('Project Table'!$J30="Complete",ProjectTable[[#This Row],[Due date]]=""),"-",NETWORKDAYS.INTL(TODAY(),'Project Table'!$M30,1,Settings!$G$4:$G$43))</f>
        <v>-23</v>
      </c>
      <c r="O30" s="123">
        <v>5000</v>
      </c>
      <c r="P30" s="123">
        <v>4500</v>
      </c>
      <c r="Q30" s="124"/>
      <c r="R30" s="87"/>
    </row>
    <row r="31" spans="2:18" ht="17.25" customHeight="1">
      <c r="B31" s="116" t="str">
        <f>B30</f>
        <v>Task7</v>
      </c>
      <c r="C31" s="117" t="s">
        <v>73</v>
      </c>
      <c r="D31" s="118" t="s">
        <v>15</v>
      </c>
      <c r="E31" s="117"/>
      <c r="F31" s="117" t="s">
        <v>38</v>
      </c>
      <c r="G31" s="119" t="s">
        <v>44</v>
      </c>
      <c r="H31" s="119" t="s">
        <v>52</v>
      </c>
      <c r="I31" s="118" t="s">
        <v>21</v>
      </c>
      <c r="J31" s="125">
        <v>0.5</v>
      </c>
      <c r="K31" s="120">
        <v>45319</v>
      </c>
      <c r="L31" s="121">
        <v>20</v>
      </c>
      <c r="M31" s="120">
        <f>IF(AND($K31&lt;&gt;"",$L31&lt;&gt;""),WORKDAY.INTL($K31-1,$L31,1,Settings!$G$4:$G$52),"")</f>
        <v>45345</v>
      </c>
      <c r="N31" s="122">
        <f ca="1">IF(OR('Project Table'!$J31="Complete",ProjectTable[[#This Row],[Due date]]=""),"-",NETWORKDAYS.INTL(TODAY(),'Project Table'!$M31,1,Settings!$G$4:$G$43))</f>
        <v>-22</v>
      </c>
      <c r="O31" s="123">
        <v>6000</v>
      </c>
      <c r="P31" s="123">
        <v>6600</v>
      </c>
      <c r="Q31" s="124"/>
      <c r="R31" s="87"/>
    </row>
    <row r="32" spans="2:18" ht="17.25" customHeight="1">
      <c r="B32" s="116" t="s">
        <v>17</v>
      </c>
      <c r="C32" s="117" t="s">
        <v>75</v>
      </c>
      <c r="D32" s="118" t="s">
        <v>24</v>
      </c>
      <c r="E32" s="117"/>
      <c r="F32" s="117" t="s">
        <v>41</v>
      </c>
      <c r="G32" s="119" t="s">
        <v>50</v>
      </c>
      <c r="H32" s="119" t="s">
        <v>56</v>
      </c>
      <c r="I32" s="118" t="s">
        <v>21</v>
      </c>
      <c r="J32" s="125">
        <v>0.7</v>
      </c>
      <c r="K32" s="120">
        <v>45296</v>
      </c>
      <c r="L32" s="121">
        <v>37</v>
      </c>
      <c r="M32" s="120">
        <f>IF(AND($K32&lt;&gt;"",$L32&lt;&gt;""),WORKDAY.INTL($K32-1,$L32,1,Settings!$G$4:$G$52),"")</f>
        <v>45348</v>
      </c>
      <c r="N32" s="122">
        <f ca="1">IF(OR('Project Table'!$J32="Complete",ProjectTable[[#This Row],[Due date]]=""),"-",NETWORKDAYS.INTL(TODAY(),'Project Table'!$M32,1,Settings!$G$4:$G$43))</f>
        <v>-21</v>
      </c>
      <c r="O32" s="123">
        <v>2000</v>
      </c>
      <c r="P32" s="123">
        <v>2000</v>
      </c>
      <c r="Q32" s="124"/>
      <c r="R32" s="87"/>
    </row>
    <row r="33" spans="2:18" ht="16.5" customHeight="1">
      <c r="B33" s="116" t="str">
        <f>B32</f>
        <v>Task3</v>
      </c>
      <c r="C33" s="117" t="s">
        <v>85</v>
      </c>
      <c r="D33" s="118" t="s">
        <v>15</v>
      </c>
      <c r="E33" s="117"/>
      <c r="F33" s="117" t="s">
        <v>39</v>
      </c>
      <c r="G33" s="119" t="s">
        <v>46</v>
      </c>
      <c r="H33" s="119" t="s">
        <v>55</v>
      </c>
      <c r="I33" s="118" t="s">
        <v>21</v>
      </c>
      <c r="J33" s="125">
        <v>0.05</v>
      </c>
      <c r="K33" s="120">
        <v>45314</v>
      </c>
      <c r="L33" s="121">
        <v>23</v>
      </c>
      <c r="M33" s="120">
        <f>IF(AND($K33&lt;&gt;"",$L33&lt;&gt;""),WORKDAY.INTL($K33-1,$L33,1,Settings!$G$4:$G$52),"")</f>
        <v>45344</v>
      </c>
      <c r="N33" s="122">
        <f ca="1">IF(OR('Project Table'!$J33="Complete",ProjectTable[[#This Row],[Due date]]=""),"-",NETWORKDAYS.INTL(TODAY(),'Project Table'!$M33,1,Settings!$G$4:$G$43))</f>
        <v>-23</v>
      </c>
      <c r="O33" s="123">
        <v>23000</v>
      </c>
      <c r="P33" s="123">
        <v>20000</v>
      </c>
      <c r="Q33" s="124"/>
      <c r="R33" s="87"/>
    </row>
    <row r="34" spans="2:18" ht="18" customHeight="1">
      <c r="B34" s="116" t="s">
        <v>28</v>
      </c>
      <c r="C34" s="117" t="s">
        <v>87</v>
      </c>
      <c r="D34" s="118" t="s">
        <v>24</v>
      </c>
      <c r="E34" s="117"/>
      <c r="F34" s="117" t="s">
        <v>39</v>
      </c>
      <c r="G34" s="119" t="s">
        <v>43</v>
      </c>
      <c r="H34" s="119" t="s">
        <v>55</v>
      </c>
      <c r="I34" s="118" t="s">
        <v>21</v>
      </c>
      <c r="J34" s="125">
        <v>0.5</v>
      </c>
      <c r="K34" s="120">
        <v>45312</v>
      </c>
      <c r="L34" s="121">
        <v>37</v>
      </c>
      <c r="M34" s="120">
        <f>IF(AND($K34&lt;&gt;"",$L34&lt;&gt;""),WORKDAY.INTL($K34-1,$L34,1,Settings!$G$4:$G$52),"")</f>
        <v>45363</v>
      </c>
      <c r="N34" s="122">
        <f ca="1">IF(OR('Project Table'!$J34="Complete",ProjectTable[[#This Row],[Due date]]=""),"-",NETWORKDAYS.INTL(TODAY(),'Project Table'!$M34,1,Settings!$G$4:$G$43))</f>
        <v>-10</v>
      </c>
      <c r="O34" s="123">
        <v>6000</v>
      </c>
      <c r="P34" s="123">
        <v>9000</v>
      </c>
      <c r="Q34" s="124"/>
      <c r="R34" s="87"/>
    </row>
    <row r="35" spans="2:18">
      <c r="P35" s="49"/>
    </row>
  </sheetData>
  <mergeCells count="1">
    <mergeCell ref="F3:N4"/>
  </mergeCells>
  <conditionalFormatting sqref="J7:J34">
    <cfRule type="dataBar" priority="39">
      <dataBar>
        <cfvo type="num" val="0"/>
        <cfvo type="num" val="1"/>
        <color rgb="FF79D454"/>
      </dataBar>
      <extLst>
        <ext xmlns:x14="http://schemas.microsoft.com/office/spreadsheetml/2009/9/main" uri="{B025F937-C7B1-47D3-B67F-A62EFF666E3E}">
          <x14:id>{DD473294-B3B4-48C8-87F8-DFA338631DB7}</x14:id>
        </ext>
      </extLst>
    </cfRule>
  </conditionalFormatting>
  <conditionalFormatting sqref="N7:N34 P7:P34">
    <cfRule type="cellIs" dxfId="61" priority="36" operator="equal">
      <formula>0</formula>
    </cfRule>
    <cfRule type="cellIs" dxfId="60" priority="37" operator="lessThan">
      <formula>0</formula>
    </cfRule>
    <cfRule type="cellIs" dxfId="59" priority="38" operator="greaterThan">
      <formula>0</formula>
    </cfRule>
  </conditionalFormatting>
  <conditionalFormatting sqref="D7:D34">
    <cfRule type="cellIs" dxfId="58" priority="7" operator="equal">
      <formula>"Critical!"</formula>
    </cfRule>
    <cfRule type="cellIs" dxfId="57" priority="8" operator="equal">
      <formula>"HIgh"</formula>
    </cfRule>
    <cfRule type="cellIs" dxfId="56" priority="9" operator="equal">
      <formula>"Medium"</formula>
    </cfRule>
    <cfRule type="cellIs" dxfId="55" priority="10" operator="equal">
      <formula>"Low"</formula>
    </cfRule>
    <cfRule type="containsText" dxfId="54" priority="32" operator="containsText" text="High">
      <formula>NOT(ISERROR(SEARCH("High",D7)))</formula>
    </cfRule>
    <cfRule type="containsText" dxfId="53" priority="33" operator="containsText" text="Low">
      <formula>NOT(ISERROR(SEARCH("Low",D7)))</formula>
    </cfRule>
    <cfRule type="containsText" dxfId="52" priority="34" operator="containsText" text="Medium">
      <formula>NOT(ISERROR(SEARCH("Medium",D7)))</formula>
    </cfRule>
    <cfRule type="containsText" dxfId="51" priority="35" operator="containsText" text="Critical!">
      <formula>NOT(ISERROR(SEARCH("Critical!",D7)))</formula>
    </cfRule>
  </conditionalFormatting>
  <conditionalFormatting sqref="I7:I34">
    <cfRule type="cellIs" dxfId="50" priority="2" operator="equal">
      <formula>"Overdue"</formula>
    </cfRule>
    <cfRule type="cellIs" dxfId="49" priority="3" operator="equal">
      <formula>"Complete"</formula>
    </cfRule>
    <cfRule type="cellIs" dxfId="48" priority="4" operator="equal">
      <formula>"On Hold"</formula>
    </cfRule>
    <cfRule type="cellIs" dxfId="47" priority="5" operator="equal">
      <formula>"In Review"</formula>
    </cfRule>
    <cfRule type="cellIs" dxfId="46" priority="6" operator="equal">
      <formula>"In Progress"</formula>
    </cfRule>
    <cfRule type="containsText" dxfId="45" priority="18" operator="containsText" text="Blocked">
      <formula>NOT(ISERROR(SEARCH("Blocked",I7)))</formula>
    </cfRule>
    <cfRule type="containsText" dxfId="44" priority="27" operator="containsText" text="In Review">
      <formula>NOT(ISERROR(SEARCH("In Review",I7)))</formula>
    </cfRule>
    <cfRule type="containsText" dxfId="43" priority="28" operator="containsText" text="Overdue">
      <formula>NOT(ISERROR(SEARCH("Overdue",I7)))</formula>
    </cfRule>
    <cfRule type="containsText" dxfId="42" priority="29" operator="containsText" text="On Hold">
      <formula>NOT(ISERROR(SEARCH("On Hold",I7)))</formula>
    </cfRule>
    <cfRule type="containsText" dxfId="41" priority="30" operator="containsText" text="Complete">
      <formula>NOT(ISERROR(SEARCH("Complete",I7)))</formula>
    </cfRule>
    <cfRule type="containsText" dxfId="40" priority="31" operator="containsText" text="In Progress">
      <formula>NOT(ISERROR(SEARCH("In Progress",I7)))</formula>
    </cfRule>
  </conditionalFormatting>
  <conditionalFormatting sqref="P7:P34">
    <cfRule type="expression" dxfId="39" priority="19">
      <formula>$P7&gt;$O7</formula>
    </cfRule>
  </conditionalFormatting>
  <conditionalFormatting sqref="S6:AW6">
    <cfRule type="expression" dxfId="38" priority="14">
      <formula>S$6="F"</formula>
    </cfRule>
  </conditionalFormatting>
  <conditionalFormatting sqref="S7:AW34">
    <cfRule type="expression" dxfId="37" priority="11">
      <formula>S$5=TODAY()</formula>
    </cfRule>
    <cfRule type="expression" dxfId="36" priority="13">
      <formula>(WEEKDAY(S$5,2)&gt;WEEKDAY(T$5,2))</formula>
    </cfRule>
  </conditionalFormatting>
  <conditionalFormatting sqref="S5:AW5">
    <cfRule type="expression" dxfId="35" priority="12">
      <formula>S$5=TODAY()</formula>
    </cfRule>
  </conditionalFormatting>
  <conditionalFormatting sqref="S6:AW6">
    <cfRule type="expression" dxfId="34" priority="41">
      <formula>S$5=TODAY()</formula>
    </cfRule>
  </conditionalFormatting>
  <conditionalFormatting sqref="I33">
    <cfRule type="cellIs" dxfId="33" priority="1" operator="equal">
      <formula>"Blocked"</formula>
    </cfRule>
  </conditionalFormatting>
  <dataValidations count="1">
    <dataValidation type="list" allowBlank="1" showInputMessage="1" sqref="J7:J34">
      <formula1>"5%,10%,15%,20%,25%,30%,35%,40%,45%,50%,55%,60%,65%,70%,75%,80%,85%,90%,95%,100%"</formula1>
    </dataValidation>
  </dataValidations>
  <pageMargins left="0.7" right="0.7" top="0.75" bottom="0.75" header="0.3" footer="0.3"/>
  <pageSetup orientation="portrait" r:id="rId1"/>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DD473294-B3B4-48C8-87F8-DFA338631DB7}">
            <x14:dataBar minLength="0" maxLength="100" border="1" gradient="0" direction="leftToRight">
              <x14:cfvo type="num">
                <xm:f>0</xm:f>
              </x14:cfvo>
              <x14:cfvo type="num">
                <xm:f>1</xm:f>
              </x14:cfvo>
              <x14:borderColor theme="0"/>
              <x14:negativeFillColor rgb="FFFF0000"/>
              <x14:axisColor rgb="FF000000"/>
            </x14:dataBar>
          </x14:cfRule>
          <xm:sqref>J7:J34</xm:sqref>
        </x14:conditionalFormatting>
      </x14:conditionalFormattings>
    </ext>
    <ext xmlns:x14="http://schemas.microsoft.com/office/spreadsheetml/2009/9/main" uri="{CCE6A557-97BC-4b89-ADB6-D9C93CAAB3DF}">
      <x14:dataValidations xmlns:xm="http://schemas.microsoft.com/office/excel/2006/main" count="5">
        <x14:dataValidation type="list" showInputMessage="1" showErrorMessage="1">
          <x14:formula1>
            <xm:f>OFFSET(Settings!$C$5,,,COUNTA(Settings!$C$5:$C$17))</xm:f>
          </x14:formula1>
          <xm:sqref>I7:I34</xm:sqref>
        </x14:dataValidation>
        <x14:dataValidation type="list" allowBlank="1" showInputMessage="1" showErrorMessage="1">
          <x14:formula1>
            <xm:f>OFFSET(Settings!$B$5,,,COUNTA(Settings!$B$5:$B$12))</xm:f>
          </x14:formula1>
          <xm:sqref>D7:D34</xm:sqref>
        </x14:dataValidation>
        <x14:dataValidation type="list" allowBlank="1" showInputMessage="1" showErrorMessage="1">
          <x14:formula1>
            <xm:f>OFFSET(Settings!$E$5,,,COUNTA(Settings!$E$5:$E$204))</xm:f>
          </x14:formula1>
          <xm:sqref>G7:G34</xm:sqref>
        </x14:dataValidation>
        <x14:dataValidation type="list" allowBlank="1" showInputMessage="1" showErrorMessage="1">
          <x14:formula1>
            <xm:f>OFFSET(Settings!$F$5,,,COUNTA(Settings!$F$5:$F$54))</xm:f>
          </x14:formula1>
          <xm:sqref>H7:H34</xm:sqref>
        </x14:dataValidation>
        <x14:dataValidation type="list" allowBlank="1" showInputMessage="1" showErrorMessage="1">
          <x14:formula1>
            <xm:f>OFFSET(Settings!$D$5,,,COUNTA(Settings!$D$5:$D$52))</xm:f>
          </x14:formula1>
          <xm:sqref>F7:F34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4"/>
  <sheetViews>
    <sheetView workbookViewId="0">
      <pane ySplit="1" topLeftCell="A2" activePane="bottomLeft" state="frozen"/>
      <selection pane="bottomLeft"/>
    </sheetView>
  </sheetViews>
  <sheetFormatPr defaultRowHeight="15"/>
  <cols>
    <col min="2" max="2" width="14.140625" customWidth="1"/>
    <col min="3" max="3" width="13.42578125" customWidth="1"/>
    <col min="4" max="4" width="21.140625" customWidth="1"/>
    <col min="5" max="5" width="15" customWidth="1"/>
    <col min="6" max="6" width="14.7109375" customWidth="1"/>
    <col min="7" max="7" width="14.5703125" customWidth="1"/>
    <col min="11" max="11" width="18.28515625" customWidth="1"/>
    <col min="12" max="12" width="13.5703125" customWidth="1"/>
    <col min="13" max="13" width="24.5703125" customWidth="1"/>
  </cols>
  <sheetData>
    <row r="1" spans="2:13" s="25" customFormat="1" ht="51.75" customHeight="1">
      <c r="B1" s="59"/>
      <c r="C1" s="113" t="s">
        <v>139</v>
      </c>
      <c r="D1" s="61"/>
      <c r="E1" s="89"/>
      <c r="F1" s="89"/>
      <c r="G1" s="89"/>
      <c r="H1" s="89"/>
    </row>
    <row r="2" spans="2:13" s="109" customFormat="1" ht="17.25" customHeight="1">
      <c r="C2" s="110"/>
      <c r="D2" s="111"/>
      <c r="E2" s="112"/>
      <c r="F2" s="112"/>
      <c r="G2" s="112"/>
      <c r="H2" s="112"/>
    </row>
    <row r="3" spans="2:13">
      <c r="G3" s="97" t="s">
        <v>57</v>
      </c>
      <c r="I3" s="19"/>
      <c r="K3" s="98" t="s">
        <v>59</v>
      </c>
      <c r="L3" s="3">
        <f ca="1">TODAY()</f>
        <v>45376</v>
      </c>
      <c r="M3" s="2"/>
    </row>
    <row r="4" spans="2:13" ht="30.75">
      <c r="B4" s="92" t="s">
        <v>26</v>
      </c>
      <c r="C4" s="92" t="s">
        <v>27</v>
      </c>
      <c r="D4" s="93" t="s">
        <v>96</v>
      </c>
      <c r="E4" s="92" t="s">
        <v>4</v>
      </c>
      <c r="F4" s="92" t="s">
        <v>37</v>
      </c>
      <c r="G4" s="94">
        <v>45651</v>
      </c>
      <c r="I4" s="20"/>
      <c r="K4" s="7" t="s">
        <v>97</v>
      </c>
      <c r="L4" s="4">
        <v>4</v>
      </c>
      <c r="M4" s="5" t="s">
        <v>58</v>
      </c>
    </row>
    <row r="5" spans="2:13">
      <c r="B5" s="95" t="s">
        <v>12</v>
      </c>
      <c r="C5" s="95" t="s">
        <v>13</v>
      </c>
      <c r="D5" s="96" t="s">
        <v>38</v>
      </c>
      <c r="E5" s="96" t="s">
        <v>43</v>
      </c>
      <c r="F5" s="96" t="s">
        <v>52</v>
      </c>
      <c r="G5" s="94">
        <v>45477</v>
      </c>
      <c r="I5" s="20"/>
    </row>
    <row r="6" spans="2:13">
      <c r="B6" s="95" t="s">
        <v>15</v>
      </c>
      <c r="C6" s="95" t="s">
        <v>16</v>
      </c>
      <c r="D6" s="96" t="s">
        <v>39</v>
      </c>
      <c r="E6" s="96" t="s">
        <v>44</v>
      </c>
      <c r="F6" s="96" t="s">
        <v>53</v>
      </c>
      <c r="G6" s="95"/>
    </row>
    <row r="7" spans="2:13">
      <c r="B7" s="95" t="s">
        <v>24</v>
      </c>
      <c r="C7" s="95" t="s">
        <v>23</v>
      </c>
      <c r="D7" s="96" t="s">
        <v>40</v>
      </c>
      <c r="E7" s="96" t="s">
        <v>45</v>
      </c>
      <c r="F7" s="96" t="s">
        <v>54</v>
      </c>
      <c r="G7" s="95"/>
    </row>
    <row r="8" spans="2:13">
      <c r="B8" s="95" t="s">
        <v>20</v>
      </c>
      <c r="C8" s="95" t="s">
        <v>18</v>
      </c>
      <c r="D8" s="96" t="s">
        <v>41</v>
      </c>
      <c r="E8" s="96" t="s">
        <v>46</v>
      </c>
      <c r="F8" s="96" t="s">
        <v>55</v>
      </c>
      <c r="G8" s="95"/>
    </row>
    <row r="9" spans="2:13">
      <c r="B9" s="95"/>
      <c r="C9" s="95" t="s">
        <v>36</v>
      </c>
      <c r="D9" s="96" t="s">
        <v>42</v>
      </c>
      <c r="E9" s="96" t="s">
        <v>47</v>
      </c>
      <c r="F9" s="96" t="s">
        <v>56</v>
      </c>
      <c r="G9" s="95"/>
    </row>
    <row r="10" spans="2:13">
      <c r="B10" s="95"/>
      <c r="C10" s="95" t="s">
        <v>21</v>
      </c>
      <c r="D10" s="96" t="s">
        <v>98</v>
      </c>
      <c r="E10" s="96" t="s">
        <v>48</v>
      </c>
      <c r="F10" s="95"/>
      <c r="G10" s="95"/>
    </row>
    <row r="11" spans="2:13">
      <c r="B11" s="95"/>
      <c r="C11" s="95" t="s">
        <v>110</v>
      </c>
      <c r="D11" s="96" t="s">
        <v>99</v>
      </c>
      <c r="E11" s="96" t="s">
        <v>49</v>
      </c>
      <c r="F11" s="95"/>
      <c r="G11" s="95"/>
    </row>
    <row r="12" spans="2:13">
      <c r="B12" s="95"/>
      <c r="C12" s="95"/>
      <c r="D12" s="96" t="s">
        <v>100</v>
      </c>
      <c r="E12" s="96" t="s">
        <v>50</v>
      </c>
      <c r="F12" s="95"/>
      <c r="G12" s="95"/>
    </row>
    <row r="13" spans="2:13">
      <c r="C13" s="95"/>
      <c r="D13" s="96" t="s">
        <v>101</v>
      </c>
      <c r="E13" s="96" t="s">
        <v>51</v>
      </c>
      <c r="F13" s="95"/>
      <c r="G13" s="95"/>
    </row>
    <row r="14" spans="2:13">
      <c r="C14" s="95"/>
      <c r="D14" s="96" t="s">
        <v>102</v>
      </c>
      <c r="E14" s="95"/>
      <c r="F14" s="95"/>
      <c r="G14" s="95"/>
    </row>
    <row r="15" spans="2:13">
      <c r="C15" s="95"/>
      <c r="D15" s="96" t="s">
        <v>103</v>
      </c>
      <c r="E15" s="95"/>
      <c r="F15" s="95"/>
      <c r="G15" s="95"/>
    </row>
    <row r="16" spans="2:13">
      <c r="C16" s="95"/>
      <c r="D16" s="96" t="s">
        <v>104</v>
      </c>
      <c r="E16" s="95"/>
      <c r="F16" s="95"/>
      <c r="G16" s="95"/>
    </row>
    <row r="17" spans="3:7">
      <c r="C17" s="95"/>
      <c r="D17" s="96" t="s">
        <v>105</v>
      </c>
      <c r="E17" s="95"/>
      <c r="F17" s="95"/>
      <c r="G17" s="95"/>
    </row>
    <row r="18" spans="3:7">
      <c r="D18" s="96" t="s">
        <v>137</v>
      </c>
      <c r="E18" s="95"/>
      <c r="F18" s="95"/>
      <c r="G18" s="95"/>
    </row>
    <row r="19" spans="3:7">
      <c r="D19" s="96" t="s">
        <v>106</v>
      </c>
      <c r="E19" s="95"/>
      <c r="F19" s="95"/>
      <c r="G19" s="95"/>
    </row>
    <row r="20" spans="3:7">
      <c r="D20" s="96" t="s">
        <v>107</v>
      </c>
      <c r="E20" s="95"/>
      <c r="F20" s="95"/>
      <c r="G20" s="95"/>
    </row>
    <row r="21" spans="3:7">
      <c r="D21" s="96" t="s">
        <v>108</v>
      </c>
      <c r="E21" s="95"/>
      <c r="F21" s="95"/>
      <c r="G21" s="95"/>
    </row>
    <row r="22" spans="3:7">
      <c r="D22" s="96" t="s">
        <v>109</v>
      </c>
      <c r="E22" s="95"/>
      <c r="F22" s="95"/>
      <c r="G22" s="95"/>
    </row>
    <row r="23" spans="3:7">
      <c r="D23" s="95"/>
      <c r="E23" s="95"/>
      <c r="F23" s="95"/>
      <c r="G23" s="95"/>
    </row>
    <row r="24" spans="3:7">
      <c r="D24" s="95"/>
      <c r="E24" s="95"/>
      <c r="F24" s="95"/>
      <c r="G24" s="95"/>
    </row>
    <row r="25" spans="3:7">
      <c r="D25" s="95"/>
      <c r="E25" s="95"/>
      <c r="F25" s="95"/>
      <c r="G25" s="95"/>
    </row>
    <row r="26" spans="3:7">
      <c r="D26" s="95"/>
      <c r="E26" s="95"/>
      <c r="F26" s="95"/>
      <c r="G26" s="95"/>
    </row>
    <row r="27" spans="3:7">
      <c r="D27" s="95"/>
      <c r="E27" s="95"/>
      <c r="F27" s="95"/>
      <c r="G27" s="95"/>
    </row>
    <row r="28" spans="3:7">
      <c r="D28" s="95"/>
      <c r="E28" s="95"/>
      <c r="F28" s="95"/>
      <c r="G28" s="95"/>
    </row>
    <row r="29" spans="3:7">
      <c r="D29" s="95"/>
      <c r="E29" s="95"/>
      <c r="F29" s="95"/>
      <c r="G29" s="95"/>
    </row>
    <row r="30" spans="3:7">
      <c r="D30" s="95"/>
      <c r="E30" s="95"/>
      <c r="F30" s="95"/>
      <c r="G30" s="95"/>
    </row>
    <row r="31" spans="3:7">
      <c r="D31" s="95"/>
      <c r="E31" s="95"/>
      <c r="F31" s="95"/>
      <c r="G31" s="95"/>
    </row>
    <row r="32" spans="3:7">
      <c r="D32" s="95"/>
      <c r="E32" s="95"/>
      <c r="F32" s="95"/>
      <c r="G32" s="95"/>
    </row>
    <row r="33" spans="4:7">
      <c r="D33" s="95"/>
      <c r="E33" s="95"/>
      <c r="F33" s="95"/>
      <c r="G33" s="95"/>
    </row>
    <row r="34" spans="4:7">
      <c r="D34" s="95"/>
      <c r="E34" s="95"/>
      <c r="F34" s="95"/>
      <c r="G34" s="95"/>
    </row>
    <row r="35" spans="4:7">
      <c r="D35" s="95"/>
      <c r="E35" s="95"/>
      <c r="F35" s="95"/>
      <c r="G35" s="95"/>
    </row>
    <row r="36" spans="4:7">
      <c r="D36" s="95"/>
      <c r="E36" s="95"/>
      <c r="F36" s="95"/>
      <c r="G36" s="95"/>
    </row>
    <row r="37" spans="4:7">
      <c r="D37" s="95"/>
      <c r="E37" s="95"/>
      <c r="F37" s="95"/>
      <c r="G37" s="95"/>
    </row>
    <row r="38" spans="4:7">
      <c r="D38" s="95"/>
      <c r="E38" s="95"/>
      <c r="F38" s="95"/>
      <c r="G38" s="95"/>
    </row>
    <row r="39" spans="4:7">
      <c r="D39" s="95"/>
      <c r="E39" s="95"/>
      <c r="F39" s="95"/>
      <c r="G39" s="95"/>
    </row>
    <row r="40" spans="4:7">
      <c r="D40" s="95"/>
      <c r="E40" s="95"/>
      <c r="F40" s="95"/>
      <c r="G40" s="95"/>
    </row>
    <row r="41" spans="4:7">
      <c r="D41" s="95"/>
      <c r="E41" s="95"/>
      <c r="F41" s="95"/>
      <c r="G41" s="95"/>
    </row>
    <row r="42" spans="4:7">
      <c r="D42" s="95"/>
      <c r="E42" s="95"/>
      <c r="F42" s="95"/>
      <c r="G42" s="95"/>
    </row>
    <row r="43" spans="4:7">
      <c r="D43" s="95"/>
      <c r="E43" s="95"/>
      <c r="F43" s="95"/>
      <c r="G43" s="95"/>
    </row>
    <row r="44" spans="4:7">
      <c r="D44" s="95"/>
      <c r="E44" s="95"/>
      <c r="F44" s="95"/>
    </row>
    <row r="45" spans="4:7">
      <c r="D45" s="95"/>
      <c r="E45" s="95"/>
      <c r="F45" s="95"/>
    </row>
    <row r="46" spans="4:7">
      <c r="D46" s="95"/>
      <c r="E46" s="95"/>
      <c r="F46" s="95"/>
    </row>
    <row r="47" spans="4:7">
      <c r="D47" s="95"/>
      <c r="E47" s="95"/>
      <c r="F47" s="95"/>
    </row>
    <row r="48" spans="4:7">
      <c r="D48" s="95"/>
      <c r="E48" s="95"/>
      <c r="F48" s="95"/>
    </row>
    <row r="49" spans="4:6">
      <c r="D49" s="95"/>
      <c r="E49" s="95"/>
      <c r="F49" s="95"/>
    </row>
    <row r="50" spans="4:6">
      <c r="D50" s="95"/>
      <c r="E50" s="95"/>
      <c r="F50" s="95"/>
    </row>
    <row r="51" spans="4:6">
      <c r="D51" s="95"/>
      <c r="E51" s="95"/>
      <c r="F51" s="95"/>
    </row>
    <row r="52" spans="4:6">
      <c r="D52" s="95"/>
      <c r="E52" s="95"/>
      <c r="F52" s="95"/>
    </row>
    <row r="53" spans="4:6">
      <c r="E53" s="95"/>
      <c r="F53" s="95"/>
    </row>
    <row r="54" spans="4:6">
      <c r="E54" s="95"/>
      <c r="F54" s="95"/>
    </row>
    <row r="55" spans="4:6">
      <c r="E55" s="95"/>
    </row>
    <row r="56" spans="4:6">
      <c r="E56" s="95"/>
    </row>
    <row r="57" spans="4:6">
      <c r="E57" s="95"/>
    </row>
    <row r="58" spans="4:6">
      <c r="E58" s="95"/>
    </row>
    <row r="59" spans="4:6">
      <c r="E59" s="95"/>
    </row>
    <row r="60" spans="4:6">
      <c r="E60" s="95"/>
    </row>
    <row r="61" spans="4:6">
      <c r="E61" s="95"/>
    </row>
    <row r="62" spans="4:6">
      <c r="E62" s="95"/>
    </row>
    <row r="63" spans="4:6">
      <c r="E63" s="95"/>
    </row>
    <row r="64" spans="4:6">
      <c r="E64" s="95"/>
    </row>
    <row r="65" spans="5:5">
      <c r="E65" s="95"/>
    </row>
    <row r="66" spans="5:5">
      <c r="E66" s="95"/>
    </row>
    <row r="67" spans="5:5">
      <c r="E67" s="95"/>
    </row>
    <row r="68" spans="5:5">
      <c r="E68" s="95"/>
    </row>
    <row r="69" spans="5:5">
      <c r="E69" s="95"/>
    </row>
    <row r="70" spans="5:5">
      <c r="E70" s="95"/>
    </row>
    <row r="71" spans="5:5">
      <c r="E71" s="95"/>
    </row>
    <row r="72" spans="5:5">
      <c r="E72" s="95"/>
    </row>
    <row r="73" spans="5:5">
      <c r="E73" s="95"/>
    </row>
    <row r="74" spans="5:5">
      <c r="E74" s="95"/>
    </row>
    <row r="75" spans="5:5">
      <c r="E75" s="95"/>
    </row>
    <row r="76" spans="5:5">
      <c r="E76" s="95"/>
    </row>
    <row r="77" spans="5:5">
      <c r="E77" s="95"/>
    </row>
    <row r="78" spans="5:5">
      <c r="E78" s="95"/>
    </row>
    <row r="79" spans="5:5">
      <c r="E79" s="95"/>
    </row>
    <row r="80" spans="5:5">
      <c r="E80" s="95"/>
    </row>
    <row r="81" spans="5:5">
      <c r="E81" s="95"/>
    </row>
    <row r="82" spans="5:5">
      <c r="E82" s="95"/>
    </row>
    <row r="83" spans="5:5">
      <c r="E83" s="95"/>
    </row>
    <row r="84" spans="5:5">
      <c r="E84" s="95"/>
    </row>
    <row r="85" spans="5:5">
      <c r="E85" s="95"/>
    </row>
    <row r="86" spans="5:5">
      <c r="E86" s="95"/>
    </row>
    <row r="87" spans="5:5">
      <c r="E87" s="95"/>
    </row>
    <row r="88" spans="5:5">
      <c r="E88" s="95"/>
    </row>
    <row r="89" spans="5:5">
      <c r="E89" s="95"/>
    </row>
    <row r="90" spans="5:5">
      <c r="E90" s="95"/>
    </row>
    <row r="91" spans="5:5">
      <c r="E91" s="95"/>
    </row>
    <row r="92" spans="5:5">
      <c r="E92" s="95"/>
    </row>
    <row r="93" spans="5:5">
      <c r="E93" s="95"/>
    </row>
    <row r="94" spans="5:5">
      <c r="E94" s="95"/>
    </row>
    <row r="95" spans="5:5">
      <c r="E95" s="95"/>
    </row>
    <row r="96" spans="5:5">
      <c r="E96" s="95"/>
    </row>
    <row r="97" spans="5:5">
      <c r="E97" s="95"/>
    </row>
    <row r="98" spans="5:5">
      <c r="E98" s="95"/>
    </row>
    <row r="99" spans="5:5">
      <c r="E99" s="95"/>
    </row>
    <row r="100" spans="5:5">
      <c r="E100" s="95"/>
    </row>
    <row r="101" spans="5:5">
      <c r="E101" s="95"/>
    </row>
    <row r="102" spans="5:5">
      <c r="E102" s="95"/>
    </row>
    <row r="103" spans="5:5">
      <c r="E103" s="95"/>
    </row>
    <row r="104" spans="5:5">
      <c r="E104" s="95"/>
    </row>
    <row r="105" spans="5:5">
      <c r="E105" s="95"/>
    </row>
    <row r="106" spans="5:5">
      <c r="E106" s="95"/>
    </row>
    <row r="107" spans="5:5">
      <c r="E107" s="95"/>
    </row>
    <row r="108" spans="5:5">
      <c r="E108" s="95"/>
    </row>
    <row r="109" spans="5:5">
      <c r="E109" s="95"/>
    </row>
    <row r="110" spans="5:5">
      <c r="E110" s="95"/>
    </row>
    <row r="111" spans="5:5">
      <c r="E111" s="95"/>
    </row>
    <row r="112" spans="5:5">
      <c r="E112" s="95"/>
    </row>
    <row r="113" spans="5:5">
      <c r="E113" s="95"/>
    </row>
    <row r="114" spans="5:5">
      <c r="E114" s="95"/>
    </row>
    <row r="115" spans="5:5">
      <c r="E115" s="95"/>
    </row>
    <row r="116" spans="5:5">
      <c r="E116" s="95"/>
    </row>
    <row r="117" spans="5:5">
      <c r="E117" s="95"/>
    </row>
    <row r="118" spans="5:5">
      <c r="E118" s="95"/>
    </row>
    <row r="119" spans="5:5">
      <c r="E119" s="95"/>
    </row>
    <row r="120" spans="5:5">
      <c r="E120" s="95"/>
    </row>
    <row r="121" spans="5:5">
      <c r="E121" s="95"/>
    </row>
    <row r="122" spans="5:5">
      <c r="E122" s="95"/>
    </row>
    <row r="123" spans="5:5">
      <c r="E123" s="95"/>
    </row>
    <row r="124" spans="5:5">
      <c r="E124" s="95"/>
    </row>
    <row r="125" spans="5:5">
      <c r="E125" s="95"/>
    </row>
    <row r="126" spans="5:5">
      <c r="E126" s="95"/>
    </row>
    <row r="127" spans="5:5">
      <c r="E127" s="95"/>
    </row>
    <row r="128" spans="5:5">
      <c r="E128" s="95"/>
    </row>
    <row r="129" spans="5:5">
      <c r="E129" s="95"/>
    </row>
    <row r="130" spans="5:5">
      <c r="E130" s="95"/>
    </row>
    <row r="131" spans="5:5">
      <c r="E131" s="95"/>
    </row>
    <row r="132" spans="5:5">
      <c r="E132" s="95"/>
    </row>
    <row r="133" spans="5:5">
      <c r="E133" s="95"/>
    </row>
    <row r="134" spans="5:5">
      <c r="E134" s="95"/>
    </row>
    <row r="135" spans="5:5">
      <c r="E135" s="95"/>
    </row>
    <row r="136" spans="5:5">
      <c r="E136" s="95"/>
    </row>
    <row r="137" spans="5:5">
      <c r="E137" s="95"/>
    </row>
    <row r="138" spans="5:5">
      <c r="E138" s="95"/>
    </row>
    <row r="139" spans="5:5">
      <c r="E139" s="95"/>
    </row>
    <row r="140" spans="5:5">
      <c r="E140" s="95"/>
    </row>
    <row r="141" spans="5:5">
      <c r="E141" s="95"/>
    </row>
    <row r="142" spans="5:5">
      <c r="E142" s="95"/>
    </row>
    <row r="143" spans="5:5">
      <c r="E143" s="95"/>
    </row>
    <row r="144" spans="5:5">
      <c r="E144" s="95"/>
    </row>
    <row r="145" spans="5:5">
      <c r="E145" s="95"/>
    </row>
    <row r="146" spans="5:5">
      <c r="E146" s="95"/>
    </row>
    <row r="147" spans="5:5">
      <c r="E147" s="95"/>
    </row>
    <row r="148" spans="5:5">
      <c r="E148" s="95"/>
    </row>
    <row r="149" spans="5:5">
      <c r="E149" s="95"/>
    </row>
    <row r="150" spans="5:5">
      <c r="E150" s="95"/>
    </row>
    <row r="151" spans="5:5">
      <c r="E151" s="95"/>
    </row>
    <row r="152" spans="5:5">
      <c r="E152" s="95"/>
    </row>
    <row r="153" spans="5:5">
      <c r="E153" s="95"/>
    </row>
    <row r="154" spans="5:5">
      <c r="E154" s="95"/>
    </row>
    <row r="155" spans="5:5">
      <c r="E155" s="95"/>
    </row>
    <row r="156" spans="5:5">
      <c r="E156" s="95"/>
    </row>
    <row r="157" spans="5:5">
      <c r="E157" s="95"/>
    </row>
    <row r="158" spans="5:5">
      <c r="E158" s="95"/>
    </row>
    <row r="159" spans="5:5">
      <c r="E159" s="95"/>
    </row>
    <row r="160" spans="5:5">
      <c r="E160" s="95"/>
    </row>
    <row r="161" spans="5:5">
      <c r="E161" s="95"/>
    </row>
    <row r="162" spans="5:5">
      <c r="E162" s="95"/>
    </row>
    <row r="163" spans="5:5">
      <c r="E163" s="95"/>
    </row>
    <row r="164" spans="5:5">
      <c r="E164" s="95"/>
    </row>
    <row r="165" spans="5:5">
      <c r="E165" s="95"/>
    </row>
    <row r="166" spans="5:5">
      <c r="E166" s="95"/>
    </row>
    <row r="167" spans="5:5">
      <c r="E167" s="95"/>
    </row>
    <row r="168" spans="5:5">
      <c r="E168" s="95"/>
    </row>
    <row r="169" spans="5:5">
      <c r="E169" s="95"/>
    </row>
    <row r="170" spans="5:5">
      <c r="E170" s="95"/>
    </row>
    <row r="171" spans="5:5">
      <c r="E171" s="95"/>
    </row>
    <row r="172" spans="5:5">
      <c r="E172" s="95"/>
    </row>
    <row r="173" spans="5:5">
      <c r="E173" s="95"/>
    </row>
    <row r="174" spans="5:5">
      <c r="E174" s="95"/>
    </row>
    <row r="175" spans="5:5">
      <c r="E175" s="95"/>
    </row>
    <row r="176" spans="5:5">
      <c r="E176" s="95"/>
    </row>
    <row r="177" spans="5:5">
      <c r="E177" s="95"/>
    </row>
    <row r="178" spans="5:5">
      <c r="E178" s="95"/>
    </row>
    <row r="179" spans="5:5">
      <c r="E179" s="95"/>
    </row>
    <row r="180" spans="5:5">
      <c r="E180" s="95"/>
    </row>
    <row r="181" spans="5:5">
      <c r="E181" s="95"/>
    </row>
    <row r="182" spans="5:5">
      <c r="E182" s="95"/>
    </row>
    <row r="183" spans="5:5">
      <c r="E183" s="95"/>
    </row>
    <row r="184" spans="5:5">
      <c r="E184" s="95"/>
    </row>
    <row r="185" spans="5:5">
      <c r="E185" s="95"/>
    </row>
    <row r="186" spans="5:5">
      <c r="E186" s="95"/>
    </row>
    <row r="187" spans="5:5">
      <c r="E187" s="95"/>
    </row>
    <row r="188" spans="5:5">
      <c r="E188" s="95"/>
    </row>
    <row r="189" spans="5:5">
      <c r="E189" s="95"/>
    </row>
    <row r="190" spans="5:5">
      <c r="E190" s="95"/>
    </row>
    <row r="191" spans="5:5">
      <c r="E191" s="95"/>
    </row>
    <row r="192" spans="5:5">
      <c r="E192" s="95"/>
    </row>
    <row r="193" spans="5:5">
      <c r="E193" s="95"/>
    </row>
    <row r="194" spans="5:5">
      <c r="E194" s="95"/>
    </row>
    <row r="195" spans="5:5">
      <c r="E195" s="95"/>
    </row>
    <row r="196" spans="5:5">
      <c r="E196" s="95"/>
    </row>
    <row r="197" spans="5:5">
      <c r="E197" s="95"/>
    </row>
    <row r="198" spans="5:5">
      <c r="E198" s="95"/>
    </row>
    <row r="199" spans="5:5">
      <c r="E199" s="95"/>
    </row>
    <row r="200" spans="5:5">
      <c r="E200" s="95"/>
    </row>
    <row r="201" spans="5:5">
      <c r="E201" s="95"/>
    </row>
    <row r="202" spans="5:5">
      <c r="E202" s="95"/>
    </row>
    <row r="203" spans="5:5">
      <c r="E203" s="95"/>
    </row>
    <row r="204" spans="5:5">
      <c r="E204" s="95"/>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G1" workbookViewId="0">
      <selection activeCell="AA7" sqref="AA7"/>
    </sheetView>
  </sheetViews>
  <sheetFormatPr defaultRowHeight="15"/>
  <cols>
    <col min="1" max="1" width="15.7109375" customWidth="1"/>
    <col min="6" max="6" width="13.140625" customWidth="1"/>
    <col min="7" max="7" width="11" customWidth="1"/>
    <col min="8" max="8" width="7.7109375" customWidth="1"/>
    <col min="12" max="12" width="10.140625" customWidth="1"/>
    <col min="18" max="18" width="13.7109375" customWidth="1"/>
    <col min="19" max="19" width="14.5703125" customWidth="1"/>
    <col min="20" max="20" width="17.140625" customWidth="1"/>
    <col min="23" max="23" width="27.5703125" customWidth="1"/>
    <col min="26" max="26" width="13.28515625" customWidth="1"/>
    <col min="27" max="27" width="14.85546875" customWidth="1"/>
  </cols>
  <sheetData>
    <row r="1" spans="1:27" ht="30">
      <c r="A1" s="1" t="s">
        <v>27</v>
      </c>
      <c r="G1" t="s">
        <v>95</v>
      </c>
      <c r="H1" t="s">
        <v>69</v>
      </c>
      <c r="R1" s="11" t="s">
        <v>121</v>
      </c>
      <c r="S1" s="11"/>
      <c r="W1" s="13" t="s">
        <v>122</v>
      </c>
      <c r="X1" s="14"/>
      <c r="Y1" s="17"/>
      <c r="Z1" s="16"/>
    </row>
    <row r="2" spans="1:27">
      <c r="F2" t="s">
        <v>113</v>
      </c>
      <c r="G2" s="8">
        <v>310400</v>
      </c>
      <c r="H2" s="8">
        <v>379100</v>
      </c>
      <c r="L2" t="s">
        <v>116</v>
      </c>
      <c r="M2">
        <v>23</v>
      </c>
      <c r="R2" s="10" t="s">
        <v>1</v>
      </c>
      <c r="S2" s="10" t="s">
        <v>25</v>
      </c>
      <c r="T2" s="10" t="s">
        <v>5</v>
      </c>
      <c r="U2" s="10" t="s">
        <v>117</v>
      </c>
      <c r="W2" t="s">
        <v>125</v>
      </c>
      <c r="X2" s="15">
        <f>COUNTA($S3:S1048576)</f>
        <v>28</v>
      </c>
      <c r="Y2" s="9"/>
      <c r="Z2" s="21" t="s">
        <v>59</v>
      </c>
      <c r="AA2" s="22">
        <f ca="1">TODAY()</f>
        <v>45376</v>
      </c>
    </row>
    <row r="3" spans="1:27">
      <c r="A3" t="s">
        <v>13</v>
      </c>
      <c r="B3">
        <f>COUNTIF(Dashboard!G6:H1048576,"In Progress")</f>
        <v>6</v>
      </c>
      <c r="F3" t="s">
        <v>114</v>
      </c>
      <c r="G3" s="9">
        <f>GETPIVOTDATA("Actual cost",$G$2)/GETPIVOTDATA("Budget",$H$2)</f>
        <v>0.8187813241888684</v>
      </c>
      <c r="H3" s="9">
        <f>1-G3</f>
        <v>0.1812186758111316</v>
      </c>
      <c r="R3" t="s">
        <v>11</v>
      </c>
      <c r="S3" t="s">
        <v>30</v>
      </c>
      <c r="T3" t="s">
        <v>23</v>
      </c>
      <c r="U3">
        <v>3</v>
      </c>
      <c r="W3" s="12" t="s">
        <v>123</v>
      </c>
      <c r="X3" s="12">
        <f>COUNTIF($T3:T1048576,"Complete")</f>
        <v>7</v>
      </c>
      <c r="Y3" s="9"/>
    </row>
    <row r="4" spans="1:27">
      <c r="A4" t="s">
        <v>16</v>
      </c>
      <c r="B4">
        <f>COUNTIF(Dashboard!G6:H1048576,"Complete")</f>
        <v>7</v>
      </c>
      <c r="S4" t="s">
        <v>31</v>
      </c>
      <c r="T4" t="s">
        <v>13</v>
      </c>
      <c r="U4">
        <v>40</v>
      </c>
      <c r="W4" t="s">
        <v>124</v>
      </c>
      <c r="X4">
        <f>X2-X3</f>
        <v>21</v>
      </c>
      <c r="Y4" s="9"/>
    </row>
    <row r="5" spans="1:27">
      <c r="A5" t="s">
        <v>23</v>
      </c>
      <c r="B5">
        <f>COUNTIF(Dashboard!G6:H1048576,"In Review")</f>
        <v>3</v>
      </c>
      <c r="S5" t="s">
        <v>32</v>
      </c>
      <c r="T5" t="s">
        <v>18</v>
      </c>
      <c r="U5">
        <v>22</v>
      </c>
    </row>
    <row r="6" spans="1:27">
      <c r="A6" t="s">
        <v>18</v>
      </c>
      <c r="B6">
        <f>COUNTIF(Dashboard!G6:H1048576,"On Hold")</f>
        <v>5</v>
      </c>
      <c r="S6" t="s">
        <v>33</v>
      </c>
      <c r="T6" t="s">
        <v>21</v>
      </c>
      <c r="U6">
        <v>7</v>
      </c>
      <c r="W6" s="18" t="s">
        <v>16</v>
      </c>
      <c r="X6" s="9">
        <f>X3/$X$2</f>
        <v>0.25</v>
      </c>
    </row>
    <row r="7" spans="1:27">
      <c r="A7" t="s">
        <v>36</v>
      </c>
      <c r="B7">
        <f>COUNTIF(Dashboard!G6:H1048576,"Blocked")</f>
        <v>1</v>
      </c>
      <c r="R7" t="s">
        <v>14</v>
      </c>
      <c r="S7" t="s">
        <v>71</v>
      </c>
      <c r="T7" t="s">
        <v>18</v>
      </c>
      <c r="U7">
        <v>14</v>
      </c>
      <c r="W7" s="18" t="s">
        <v>126</v>
      </c>
      <c r="X7" s="9">
        <f>X4/$X$2</f>
        <v>0.75</v>
      </c>
    </row>
    <row r="8" spans="1:27">
      <c r="A8" t="s">
        <v>21</v>
      </c>
      <c r="B8">
        <f>COUNTIF(Dashboard!G6:H1048576,"Overdue")</f>
        <v>5</v>
      </c>
      <c r="S8" t="s">
        <v>72</v>
      </c>
      <c r="T8" t="s">
        <v>16</v>
      </c>
      <c r="U8">
        <v>25</v>
      </c>
    </row>
    <row r="9" spans="1:27">
      <c r="A9" t="s">
        <v>110</v>
      </c>
      <c r="B9">
        <f>COUNTIF(Dashboard!G6:H1048576,"Not Started")</f>
        <v>1</v>
      </c>
      <c r="S9" t="s">
        <v>73</v>
      </c>
      <c r="T9" t="s">
        <v>21</v>
      </c>
      <c r="U9">
        <v>20</v>
      </c>
    </row>
    <row r="10" spans="1:27">
      <c r="S10" t="s">
        <v>74</v>
      </c>
      <c r="T10" t="s">
        <v>13</v>
      </c>
      <c r="U10">
        <v>40</v>
      </c>
    </row>
    <row r="11" spans="1:27">
      <c r="R11" t="s">
        <v>17</v>
      </c>
      <c r="S11" t="s">
        <v>75</v>
      </c>
      <c r="T11" t="s">
        <v>21</v>
      </c>
      <c r="U11">
        <v>37</v>
      </c>
    </row>
    <row r="12" spans="1:27">
      <c r="A12" s="6" t="s">
        <v>111</v>
      </c>
      <c r="B12">
        <f>SUM(B6,B7,B9)</f>
        <v>7</v>
      </c>
      <c r="S12" t="s">
        <v>76</v>
      </c>
      <c r="T12" t="s">
        <v>16</v>
      </c>
      <c r="U12">
        <v>20</v>
      </c>
    </row>
    <row r="13" spans="1:27">
      <c r="A13" s="6" t="s">
        <v>112</v>
      </c>
      <c r="B13">
        <f>SUM(B3:B9)</f>
        <v>28</v>
      </c>
      <c r="S13" t="s">
        <v>77</v>
      </c>
      <c r="T13" t="s">
        <v>16</v>
      </c>
      <c r="U13">
        <v>14</v>
      </c>
    </row>
    <row r="14" spans="1:27">
      <c r="S14" t="s">
        <v>78</v>
      </c>
      <c r="T14" t="s">
        <v>13</v>
      </c>
      <c r="U14">
        <v>30</v>
      </c>
    </row>
    <row r="15" spans="1:27">
      <c r="R15" t="s">
        <v>19</v>
      </c>
      <c r="S15" t="s">
        <v>79</v>
      </c>
      <c r="T15" t="s">
        <v>18</v>
      </c>
      <c r="U15" t="s">
        <v>118</v>
      </c>
    </row>
    <row r="16" spans="1:27">
      <c r="S16" t="s">
        <v>80</v>
      </c>
      <c r="T16" t="s">
        <v>16</v>
      </c>
      <c r="U16">
        <v>28</v>
      </c>
    </row>
    <row r="17" spans="18:21">
      <c r="S17" t="s">
        <v>81</v>
      </c>
      <c r="T17" t="s">
        <v>23</v>
      </c>
      <c r="U17">
        <v>12</v>
      </c>
    </row>
    <row r="18" spans="18:21">
      <c r="S18" t="s">
        <v>82</v>
      </c>
      <c r="T18" t="s">
        <v>13</v>
      </c>
      <c r="U18">
        <v>100</v>
      </c>
    </row>
    <row r="19" spans="18:21">
      <c r="R19" t="s">
        <v>22</v>
      </c>
      <c r="S19" t="s">
        <v>83</v>
      </c>
      <c r="T19" t="s">
        <v>13</v>
      </c>
      <c r="U19">
        <v>120</v>
      </c>
    </row>
    <row r="20" spans="18:21">
      <c r="S20" t="s">
        <v>84</v>
      </c>
      <c r="T20" t="s">
        <v>18</v>
      </c>
      <c r="U20">
        <v>35</v>
      </c>
    </row>
    <row r="21" spans="18:21">
      <c r="S21" t="s">
        <v>85</v>
      </c>
      <c r="T21" t="s">
        <v>21</v>
      </c>
      <c r="U21">
        <v>20</v>
      </c>
    </row>
    <row r="22" spans="18:21">
      <c r="S22" t="s">
        <v>86</v>
      </c>
      <c r="T22" t="s">
        <v>23</v>
      </c>
      <c r="U22">
        <v>40</v>
      </c>
    </row>
    <row r="23" spans="18:21">
      <c r="R23" t="s">
        <v>28</v>
      </c>
      <c r="S23" t="s">
        <v>87</v>
      </c>
      <c r="T23" t="s">
        <v>21</v>
      </c>
      <c r="U23">
        <v>37</v>
      </c>
    </row>
    <row r="24" spans="18:21">
      <c r="S24" t="s">
        <v>88</v>
      </c>
      <c r="T24" t="s">
        <v>16</v>
      </c>
      <c r="U24">
        <v>20</v>
      </c>
    </row>
    <row r="25" spans="18:21">
      <c r="S25" t="s">
        <v>89</v>
      </c>
      <c r="T25" t="s">
        <v>110</v>
      </c>
      <c r="U25" t="s">
        <v>118</v>
      </c>
    </row>
    <row r="26" spans="18:21">
      <c r="S26" t="s">
        <v>90</v>
      </c>
      <c r="T26" t="s">
        <v>13</v>
      </c>
      <c r="U26">
        <v>20</v>
      </c>
    </row>
    <row r="27" spans="18:21">
      <c r="R27" t="s">
        <v>29</v>
      </c>
      <c r="S27" t="s">
        <v>91</v>
      </c>
      <c r="T27" t="s">
        <v>18</v>
      </c>
      <c r="U27" t="s">
        <v>118</v>
      </c>
    </row>
    <row r="28" spans="18:21">
      <c r="S28" t="s">
        <v>92</v>
      </c>
      <c r="T28" t="s">
        <v>16</v>
      </c>
      <c r="U28">
        <v>37</v>
      </c>
    </row>
    <row r="29" spans="18:21">
      <c r="S29" t="s">
        <v>93</v>
      </c>
      <c r="T29" t="s">
        <v>36</v>
      </c>
      <c r="U29">
        <v>20</v>
      </c>
    </row>
    <row r="30" spans="18:21">
      <c r="S30" t="s">
        <v>94</v>
      </c>
      <c r="T30" t="s">
        <v>16</v>
      </c>
      <c r="U30">
        <v>14</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
  <sheetViews>
    <sheetView showGridLines="0" zoomScaleNormal="100" workbookViewId="0">
      <pane ySplit="1" topLeftCell="A2" activePane="bottomLeft" state="frozen"/>
      <selection pane="bottomLeft" activeCell="Y22" sqref="Y22"/>
    </sheetView>
  </sheetViews>
  <sheetFormatPr defaultRowHeight="15"/>
  <sheetData>
    <row r="1" spans="2:38" s="23" customFormat="1" ht="51.75" customHeight="1">
      <c r="B1" s="90"/>
      <c r="C1" s="114"/>
      <c r="D1" s="115" t="s">
        <v>140</v>
      </c>
      <c r="E1" s="91"/>
      <c r="F1" s="91"/>
      <c r="G1" s="107"/>
      <c r="H1" s="106"/>
      <c r="I1" s="106"/>
      <c r="K1" s="108"/>
      <c r="L1" s="106"/>
      <c r="O1" s="24"/>
      <c r="P1" s="24"/>
      <c r="Q1" s="24"/>
      <c r="R1" s="24"/>
      <c r="S1" s="24"/>
      <c r="T1" s="24"/>
      <c r="U1" s="24"/>
      <c r="V1" s="24"/>
      <c r="W1" s="24"/>
      <c r="X1" s="24"/>
      <c r="Y1" s="24"/>
      <c r="Z1" s="24"/>
      <c r="AA1" s="24"/>
      <c r="AB1" s="24"/>
      <c r="AC1" s="24"/>
      <c r="AD1" s="24"/>
      <c r="AE1" s="24"/>
      <c r="AF1" s="24"/>
      <c r="AG1" s="24"/>
      <c r="AH1" s="24"/>
      <c r="AI1" s="24"/>
      <c r="AJ1" s="24"/>
      <c r="AK1" s="24"/>
      <c r="AL1" s="2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showGridLines="0" workbookViewId="0">
      <pane ySplit="1" topLeftCell="A2" activePane="bottomLeft" state="frozen"/>
      <selection pane="bottomLeft" activeCell="V11" sqref="V11"/>
    </sheetView>
  </sheetViews>
  <sheetFormatPr defaultRowHeight="15"/>
  <sheetData>
    <row r="1" spans="1:7" s="25" customFormat="1" ht="51.75" customHeight="1">
      <c r="A1" s="59"/>
      <c r="B1" s="60"/>
      <c r="C1" s="61"/>
      <c r="D1" s="89" t="s">
        <v>138</v>
      </c>
      <c r="E1" s="89"/>
      <c r="F1" s="89"/>
      <c r="G1" s="8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Dashboard</vt:lpstr>
      <vt:lpstr>Project Table</vt:lpstr>
      <vt:lpstr>Settings</vt:lpstr>
      <vt:lpstr>Formulae for the dashboard</vt:lpstr>
      <vt:lpstr>Help</vt:lpstr>
      <vt:lpstr>Disclaimer</vt:lpstr>
      <vt:lpstr>Dashboard!date</vt:lpstr>
      <vt:lpstr>Dashboard!due_date</vt:lpstr>
      <vt:lpstr>Dashboard!Duration</vt:lpstr>
      <vt:lpstr>Dashboard!Progress</vt:lpstr>
      <vt:lpstr>Dashboard!start_date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2024-03-25T15:17:23Z</dcterms:modified>
</cp:coreProperties>
</file>