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399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L36" i="1" l="1"/>
  <c r="F36" i="1"/>
  <c r="O35" i="1"/>
  <c r="L35" i="1"/>
  <c r="F35" i="1"/>
  <c r="O34" i="1"/>
  <c r="L34" i="1"/>
  <c r="F34" i="1"/>
  <c r="C34" i="1"/>
  <c r="O33" i="1"/>
  <c r="L33" i="1"/>
  <c r="F33" i="1"/>
  <c r="C33" i="1"/>
  <c r="O32" i="1"/>
  <c r="L32" i="1"/>
  <c r="F32" i="1"/>
  <c r="C32" i="1"/>
</calcChain>
</file>

<file path=xl/sharedStrings.xml><?xml version="1.0" encoding="utf-8"?>
<sst xmlns="http://schemas.openxmlformats.org/spreadsheetml/2006/main" count="62" uniqueCount="51">
  <si>
    <t>Software bug report template</t>
  </si>
  <si>
    <t>Project name:</t>
  </si>
  <si>
    <t>Bug ID</t>
  </si>
  <si>
    <t>Title/Summary</t>
  </si>
  <si>
    <t>Issue type</t>
  </si>
  <si>
    <t>Classification</t>
  </si>
  <si>
    <t>Environment</t>
  </si>
  <si>
    <t>Step-by-step</t>
  </si>
  <si>
    <t>Expected result</t>
  </si>
  <si>
    <t>Actual result</t>
  </si>
  <si>
    <t>Link</t>
  </si>
  <si>
    <t>Frequency</t>
  </si>
  <si>
    <t>Status</t>
  </si>
  <si>
    <t>Severity</t>
  </si>
  <si>
    <t>Priority</t>
  </si>
  <si>
    <t>Source</t>
  </si>
  <si>
    <t>Notes/Comments</t>
  </si>
  <si>
    <t>Reporter</t>
  </si>
  <si>
    <t>Assignee</t>
  </si>
  <si>
    <t>Reported on</t>
  </si>
  <si>
    <t>Due date</t>
  </si>
  <si>
    <t>Date closed</t>
  </si>
  <si>
    <t>Time logged</t>
  </si>
  <si>
    <t>Resolution</t>
  </si>
  <si>
    <t>[Unique bug name]</t>
  </si>
  <si>
    <t>[Give a short and clear description of the issue]</t>
  </si>
  <si>
    <t>[Describe the exact conditions in which the bug appeared. E.g., OS, OS version, app type, app version, etc.]</t>
  </si>
  <si>
    <t>[List the exact steps you took before the issue manifested]</t>
  </si>
  <si>
    <t>[Describe what was supposed to happen]</t>
  </si>
  <si>
    <t>[Describe what actually happened]</t>
  </si>
  <si>
    <t>To do</t>
  </si>
  <si>
    <t>[Additional notes or comments regarding the issue]</t>
  </si>
  <si>
    <t>[Describe how the issue was resolved for future reference]</t>
  </si>
  <si>
    <t>Bug</t>
  </si>
  <si>
    <t>Security</t>
  </si>
  <si>
    <t>Minor</t>
  </si>
  <si>
    <t>Suggestion</t>
  </si>
  <si>
    <t>Performance</t>
  </si>
  <si>
    <t>In progress</t>
  </si>
  <si>
    <t>Medium</t>
  </si>
  <si>
    <t>New feature</t>
  </si>
  <si>
    <t>UI/Usability</t>
  </si>
  <si>
    <t>In review</t>
  </si>
  <si>
    <t>Major</t>
  </si>
  <si>
    <t>Syntax</t>
  </si>
  <si>
    <t>Done</t>
  </si>
  <si>
    <t>Critical</t>
  </si>
  <si>
    <t>Crash</t>
  </si>
  <si>
    <t>Discarded</t>
  </si>
  <si>
    <t>Image</t>
  </si>
  <si>
    <r>
      <rPr>
        <sz val="10"/>
        <rFont val="Roboto"/>
      </rPr>
      <t xml:space="preserve">Manage your bug reports with </t>
    </r>
    <r>
      <rPr>
        <u/>
        <sz val="10"/>
        <color theme="10"/>
        <rFont val="Roboto"/>
      </rPr>
      <t>Plaky.com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</si>
</sst>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rgb="FF000000"/>
      <name val="Arial"/>
      <scheme val="minor"/>
    </font>
    <font>
      <b/>
      <sz val="13"/>
      <color rgb="FF000000"/>
      <name val="Roboto"/>
    </font>
    <font>
      <u/>
      <sz val="10"/>
      <color theme="10"/>
      <name val="Arial"/>
      <family val="2"/>
      <scheme val="minor"/>
    </font>
    <font>
      <sz val="30"/>
      <color theme="1"/>
      <name val="Roboto"/>
    </font>
    <font>
      <sz val="10"/>
      <color rgb="FF000000"/>
      <name val="Roboto"/>
    </font>
    <font>
      <b/>
      <sz val="30"/>
      <color rgb="FFFFFFFF"/>
      <name val="Roboto"/>
    </font>
    <font>
      <sz val="10"/>
      <color theme="1"/>
      <name val="Roboto"/>
    </font>
    <font>
      <b/>
      <sz val="13"/>
      <color rgb="FFFFFFFF"/>
      <name val="Roboto"/>
    </font>
    <font>
      <sz val="13"/>
      <color rgb="FF000000"/>
      <name val="Roboto"/>
    </font>
    <font>
      <sz val="10"/>
      <name val="Roboto"/>
    </font>
    <font>
      <b/>
      <sz val="11"/>
      <color rgb="FF999999"/>
      <name val="Roboto"/>
    </font>
    <font>
      <b/>
      <sz val="11"/>
      <color rgb="FF666666"/>
      <name val="Roboto"/>
    </font>
    <font>
      <sz val="11"/>
      <color rgb="FF666666"/>
      <name val="Roboto"/>
    </font>
    <font>
      <sz val="13"/>
      <color theme="1"/>
      <name val="Roboto"/>
    </font>
    <font>
      <sz val="10"/>
      <color rgb="FF666666"/>
      <name val="Roboto"/>
    </font>
    <font>
      <sz val="13"/>
      <color rgb="FF666666"/>
      <name val="Roboto"/>
    </font>
    <font>
      <sz val="11"/>
      <color theme="1"/>
      <name val="Roboto"/>
    </font>
    <font>
      <u/>
      <sz val="10"/>
      <color theme="10"/>
      <name val="Roboto"/>
    </font>
    <font>
      <b/>
      <sz val="13"/>
      <color theme="1"/>
      <name val="Roboto"/>
    </font>
    <font>
      <sz val="13"/>
      <color rgb="FFFFFFFF"/>
      <name val="Roboto"/>
    </font>
    <font>
      <sz val="15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rgb="FF4E8AFF"/>
        <bgColor rgb="FF4E8AFF"/>
      </patternFill>
    </fill>
    <fill>
      <patternFill patternType="solid">
        <fgColor rgb="FF1B315A"/>
        <bgColor rgb="FF1B315A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/>
    <xf numFmtId="0" fontId="5" fillId="2" borderId="0" xfId="0" applyFont="1" applyFill="1" applyAlignment="1">
      <alignment horizontal="center" vertical="center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7" fillId="2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14" fontId="13" fillId="0" borderId="9" xfId="0" applyNumberFormat="1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46" fontId="15" fillId="0" borderId="9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14" fontId="16" fillId="0" borderId="9" xfId="0" applyNumberFormat="1" applyFont="1" applyBorder="1" applyAlignment="1">
      <alignment horizontal="center" vertical="top" wrapText="1"/>
    </xf>
    <xf numFmtId="46" fontId="16" fillId="0" borderId="9" xfId="0" applyNumberFormat="1" applyFont="1" applyBorder="1" applyAlignment="1">
      <alignment horizontal="center" vertical="top" wrapText="1"/>
    </xf>
    <xf numFmtId="0" fontId="17" fillId="0" borderId="3" xfId="1" applyFont="1" applyBorder="1" applyAlignment="1"/>
    <xf numFmtId="0" fontId="7" fillId="2" borderId="10" xfId="0" applyFont="1" applyFill="1" applyBorder="1" applyAlignment="1">
      <alignment horizontal="center"/>
    </xf>
    <xf numFmtId="0" fontId="9" fillId="0" borderId="11" xfId="0" applyFont="1" applyBorder="1"/>
    <xf numFmtId="0" fontId="18" fillId="0" borderId="0" xfId="0" applyFont="1" applyAlignment="1">
      <alignment horizontal="center"/>
    </xf>
    <xf numFmtId="0" fontId="19" fillId="3" borderId="5" xfId="0" applyFont="1" applyFill="1" applyBorder="1" applyAlignment="1">
      <alignment horizontal="left" vertical="center"/>
    </xf>
    <xf numFmtId="0" fontId="20" fillId="0" borderId="8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19" fillId="3" borderId="5" xfId="0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676275</xdr:colOff>
      <xdr:row>0</xdr:row>
      <xdr:rowOff>161925</xdr:rowOff>
    </xdr:from>
    <xdr:ext cx="1285875" cy="42862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lak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1:Y77"/>
  <sheetViews>
    <sheetView tabSelected="1" workbookViewId="0">
      <selection activeCell="G32" sqref="G32"/>
    </sheetView>
  </sheetViews>
  <sheetFormatPr defaultColWidth="12.5703125" defaultRowHeight="15.75" customHeight="1" x14ac:dyDescent="0.2"/>
  <cols>
    <col min="1" max="1" width="4.28515625" style="6" customWidth="1"/>
    <col min="2" max="2" width="14.42578125" style="6" customWidth="1"/>
    <col min="3" max="3" width="18.28515625" style="6" customWidth="1"/>
    <col min="4" max="4" width="19.5703125" style="6" customWidth="1"/>
    <col min="5" max="5" width="16.42578125" style="6" customWidth="1"/>
    <col min="6" max="6" width="19.42578125" style="6" customWidth="1"/>
    <col min="7" max="7" width="21.140625" style="6" customWidth="1"/>
    <col min="8" max="8" width="20.7109375" style="6" customWidth="1"/>
    <col min="9" max="9" width="20.42578125" style="6" customWidth="1"/>
    <col min="10" max="10" width="12.5703125" style="6"/>
    <col min="11" max="12" width="14.7109375" style="6" customWidth="1"/>
    <col min="13" max="16" width="12.5703125" style="6"/>
    <col min="17" max="17" width="21.42578125" style="6" customWidth="1"/>
    <col min="18" max="19" width="12.5703125" style="6"/>
    <col min="20" max="20" width="17.7109375" style="6" customWidth="1"/>
    <col min="21" max="21" width="12.5703125" style="6"/>
    <col min="22" max="22" width="15.140625" style="6" customWidth="1"/>
    <col min="23" max="23" width="17.28515625" style="6" customWidth="1"/>
    <col min="24" max="24" width="26.5703125" style="6" customWidth="1"/>
    <col min="25" max="16384" width="12.5703125" style="6"/>
  </cols>
  <sheetData>
    <row r="1" spans="1:25" ht="13.5" customHeight="1" x14ac:dyDescent="0.2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3"/>
      <c r="M1" s="3"/>
    </row>
    <row r="2" spans="1:25" ht="13.5" customHeight="1" x14ac:dyDescent="0.2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3"/>
      <c r="M2" s="3"/>
    </row>
    <row r="3" spans="1:25" ht="13.5" customHeight="1" x14ac:dyDescent="0.2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3"/>
      <c r="M3" s="3"/>
    </row>
    <row r="4" spans="1:25" ht="13.5" customHeight="1" x14ac:dyDescent="0.2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3"/>
      <c r="M4" s="3"/>
    </row>
    <row r="5" spans="1:25" ht="13.5" customHeight="1" x14ac:dyDescent="0.2">
      <c r="A5" s="3"/>
      <c r="B5" s="7" t="s">
        <v>0</v>
      </c>
      <c r="C5" s="5"/>
      <c r="D5" s="5"/>
      <c r="E5" s="5"/>
      <c r="F5" s="5"/>
      <c r="G5" s="5"/>
      <c r="H5" s="5"/>
      <c r="I5" s="5"/>
      <c r="J5" s="5"/>
      <c r="K5" s="5"/>
      <c r="L5" s="3"/>
      <c r="M5" s="3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38.25" x14ac:dyDescent="0.2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3"/>
      <c r="M6" s="3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38.25" x14ac:dyDescent="0.2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3"/>
      <c r="M7" s="3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6.5" x14ac:dyDescent="0.25">
      <c r="A8" s="1"/>
      <c r="B8" s="9" t="s">
        <v>1</v>
      </c>
      <c r="C8" s="10"/>
      <c r="D8" s="11"/>
      <c r="E8" s="11"/>
      <c r="F8" s="1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8"/>
    </row>
    <row r="9" spans="1:25" ht="16.5" x14ac:dyDescent="0.25">
      <c r="A9" s="1"/>
      <c r="B9" s="13"/>
      <c r="C9" s="14"/>
      <c r="D9" s="15"/>
      <c r="E9" s="15"/>
      <c r="F9" s="1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8"/>
    </row>
    <row r="10" spans="1:25" ht="16.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8"/>
    </row>
    <row r="11" spans="1:25" ht="33" x14ac:dyDescent="0.25">
      <c r="A11" s="2"/>
      <c r="B11" s="17" t="s">
        <v>2</v>
      </c>
      <c r="C11" s="17" t="s">
        <v>3</v>
      </c>
      <c r="D11" s="17" t="s">
        <v>4</v>
      </c>
      <c r="E11" s="17" t="s">
        <v>5</v>
      </c>
      <c r="F11" s="17" t="s">
        <v>6</v>
      </c>
      <c r="G11" s="17" t="s">
        <v>7</v>
      </c>
      <c r="H11" s="17" t="s">
        <v>8</v>
      </c>
      <c r="I11" s="17" t="s">
        <v>9</v>
      </c>
      <c r="J11" s="17" t="s">
        <v>10</v>
      </c>
      <c r="K11" s="17" t="s">
        <v>49</v>
      </c>
      <c r="L11" s="17" t="s">
        <v>11</v>
      </c>
      <c r="M11" s="17" t="s">
        <v>12</v>
      </c>
      <c r="N11" s="17" t="s">
        <v>13</v>
      </c>
      <c r="O11" s="17" t="s">
        <v>14</v>
      </c>
      <c r="P11" s="17" t="s">
        <v>15</v>
      </c>
      <c r="Q11" s="17" t="s">
        <v>16</v>
      </c>
      <c r="R11" s="17" t="s">
        <v>17</v>
      </c>
      <c r="S11" s="17" t="s">
        <v>18</v>
      </c>
      <c r="T11" s="17" t="s">
        <v>19</v>
      </c>
      <c r="U11" s="17" t="s">
        <v>20</v>
      </c>
      <c r="V11" s="17" t="s">
        <v>21</v>
      </c>
      <c r="W11" s="17" t="s">
        <v>22</v>
      </c>
      <c r="X11" s="17" t="s">
        <v>23</v>
      </c>
      <c r="Y11" s="8"/>
    </row>
    <row r="12" spans="1:25" ht="105" x14ac:dyDescent="0.2">
      <c r="A12" s="18"/>
      <c r="B12" s="19" t="s">
        <v>24</v>
      </c>
      <c r="C12" s="20" t="s">
        <v>25</v>
      </c>
      <c r="D12" s="21" t="s">
        <v>4</v>
      </c>
      <c r="E12" s="21" t="s">
        <v>5</v>
      </c>
      <c r="F12" s="20" t="s">
        <v>26</v>
      </c>
      <c r="G12" s="20" t="s">
        <v>27</v>
      </c>
      <c r="H12" s="20" t="s">
        <v>28</v>
      </c>
      <c r="I12" s="20" t="s">
        <v>29</v>
      </c>
      <c r="J12" s="22"/>
      <c r="K12" s="23"/>
      <c r="L12" s="21" t="s">
        <v>11</v>
      </c>
      <c r="M12" s="21" t="s">
        <v>30</v>
      </c>
      <c r="N12" s="21" t="s">
        <v>13</v>
      </c>
      <c r="O12" s="21" t="s">
        <v>14</v>
      </c>
      <c r="P12" s="21" t="s">
        <v>15</v>
      </c>
      <c r="Q12" s="20" t="s">
        <v>31</v>
      </c>
      <c r="R12" s="23"/>
      <c r="S12" s="21"/>
      <c r="T12" s="24"/>
      <c r="U12" s="25"/>
      <c r="V12" s="25"/>
      <c r="W12" s="26">
        <v>0.15625</v>
      </c>
      <c r="X12" s="20" t="s">
        <v>32</v>
      </c>
      <c r="Y12" s="8"/>
    </row>
    <row r="13" spans="1:25" ht="20.25" customHeight="1" x14ac:dyDescent="0.2">
      <c r="A13" s="27"/>
      <c r="B13" s="28"/>
      <c r="C13" s="28"/>
      <c r="D13" s="21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9"/>
      <c r="U13" s="29"/>
      <c r="V13" s="29"/>
      <c r="W13" s="30"/>
      <c r="X13" s="28"/>
      <c r="Y13" s="8"/>
    </row>
    <row r="14" spans="1:25" ht="20.25" customHeight="1" x14ac:dyDescent="0.2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9"/>
      <c r="U14" s="29"/>
      <c r="V14" s="29"/>
      <c r="W14" s="30"/>
      <c r="X14" s="28"/>
      <c r="Y14" s="8"/>
    </row>
    <row r="15" spans="1:25" ht="20.25" customHeight="1" x14ac:dyDescent="0.2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9"/>
      <c r="U15" s="29"/>
      <c r="V15" s="29"/>
      <c r="W15" s="30"/>
      <c r="X15" s="28"/>
      <c r="Y15" s="8"/>
    </row>
    <row r="16" spans="1:25" ht="20.25" customHeight="1" x14ac:dyDescent="0.2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9"/>
      <c r="U16" s="29"/>
      <c r="V16" s="29"/>
      <c r="W16" s="30"/>
      <c r="X16" s="28"/>
      <c r="Y16" s="8"/>
    </row>
    <row r="17" spans="1:25" ht="20.25" customHeight="1" x14ac:dyDescent="0.2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9"/>
      <c r="U17" s="29"/>
      <c r="V17" s="29"/>
      <c r="W17" s="30"/>
      <c r="X17" s="28"/>
      <c r="Y17" s="8"/>
    </row>
    <row r="18" spans="1:25" ht="20.25" customHeight="1" x14ac:dyDescent="0.2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9"/>
      <c r="U18" s="29"/>
      <c r="V18" s="29"/>
      <c r="W18" s="30"/>
      <c r="X18" s="28"/>
      <c r="Y18" s="8"/>
    </row>
    <row r="19" spans="1:25" ht="20.25" customHeight="1" x14ac:dyDescent="0.2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/>
      <c r="U19" s="29"/>
      <c r="V19" s="29"/>
      <c r="W19" s="30"/>
      <c r="X19" s="28"/>
      <c r="Y19" s="8"/>
    </row>
    <row r="20" spans="1:25" ht="20.25" customHeight="1" x14ac:dyDescent="0.2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9"/>
      <c r="U20" s="29"/>
      <c r="V20" s="29"/>
      <c r="W20" s="30"/>
      <c r="X20" s="28"/>
      <c r="Y20" s="8"/>
    </row>
    <row r="21" spans="1:25" ht="20.25" customHeight="1" x14ac:dyDescent="0.2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9"/>
      <c r="U21" s="29"/>
      <c r="V21" s="29"/>
      <c r="W21" s="30"/>
      <c r="X21" s="28"/>
      <c r="Y21" s="8"/>
    </row>
    <row r="22" spans="1:25" ht="20.25" customHeight="1" x14ac:dyDescent="0.2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9"/>
      <c r="U22" s="29"/>
      <c r="V22" s="29"/>
      <c r="W22" s="30"/>
      <c r="X22" s="28"/>
      <c r="Y22" s="8"/>
    </row>
    <row r="23" spans="1:25" ht="20.25" customHeight="1" x14ac:dyDescent="0.2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9"/>
      <c r="U23" s="29"/>
      <c r="V23" s="29"/>
      <c r="W23" s="30"/>
      <c r="X23" s="28"/>
      <c r="Y23" s="8"/>
    </row>
    <row r="24" spans="1:25" ht="20.25" customHeight="1" x14ac:dyDescent="0.2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9"/>
      <c r="U24" s="29"/>
      <c r="V24" s="29"/>
      <c r="W24" s="30"/>
      <c r="X24" s="28"/>
      <c r="Y24" s="8"/>
    </row>
    <row r="25" spans="1:25" ht="20.25" customHeight="1" x14ac:dyDescent="0.2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9"/>
      <c r="U25" s="29"/>
      <c r="V25" s="29"/>
      <c r="W25" s="30"/>
      <c r="X25" s="28"/>
      <c r="Y25" s="8"/>
    </row>
    <row r="26" spans="1:25" ht="20.25" customHeight="1" x14ac:dyDescent="0.2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29"/>
      <c r="V26" s="29"/>
      <c r="W26" s="30"/>
      <c r="X26" s="28"/>
      <c r="Y26" s="8"/>
    </row>
    <row r="27" spans="1:25" ht="20.25" customHeight="1" x14ac:dyDescent="0.2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9"/>
      <c r="U27" s="29"/>
      <c r="V27" s="29"/>
      <c r="W27" s="30"/>
      <c r="X27" s="28"/>
      <c r="Y27" s="8"/>
    </row>
    <row r="28" spans="1:25" ht="20.25" customHeight="1" x14ac:dyDescent="0.2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9"/>
      <c r="U28" s="29"/>
      <c r="V28" s="29"/>
      <c r="W28" s="30"/>
      <c r="X28" s="28"/>
      <c r="Y28" s="8"/>
    </row>
    <row r="29" spans="1:25" ht="12.75" x14ac:dyDescent="0.2">
      <c r="B29" s="31" t="s">
        <v>50</v>
      </c>
      <c r="C29" s="31"/>
      <c r="D29" s="31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12.75" x14ac:dyDescent="0.2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16.5" x14ac:dyDescent="0.25">
      <c r="B31" s="32" t="s">
        <v>4</v>
      </c>
      <c r="C31" s="33"/>
      <c r="D31" s="8"/>
      <c r="E31" s="32" t="s">
        <v>5</v>
      </c>
      <c r="F31" s="33"/>
      <c r="G31" s="8"/>
      <c r="H31" s="34"/>
      <c r="I31" s="5"/>
      <c r="J31" s="8"/>
      <c r="K31" s="32" t="s">
        <v>12</v>
      </c>
      <c r="L31" s="33"/>
      <c r="M31" s="8"/>
      <c r="N31" s="32" t="s">
        <v>13</v>
      </c>
      <c r="O31" s="33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ht="23.25" customHeight="1" x14ac:dyDescent="0.3">
      <c r="B32" s="35" t="s">
        <v>33</v>
      </c>
      <c r="C32" s="36">
        <f>(COUNTIF(D12:D28, "Bug"))</f>
        <v>0</v>
      </c>
      <c r="D32" s="8"/>
      <c r="E32" s="35" t="s">
        <v>34</v>
      </c>
      <c r="F32" s="36">
        <f>(COUNTIF(E12:E28, "Security"))</f>
        <v>0</v>
      </c>
      <c r="G32" s="8"/>
      <c r="H32" s="37"/>
      <c r="I32" s="38"/>
      <c r="J32" s="8"/>
      <c r="K32" s="39" t="s">
        <v>30</v>
      </c>
      <c r="L32" s="36">
        <f>(COUNTIF(M12:M28, "To do"))</f>
        <v>1</v>
      </c>
      <c r="M32" s="8"/>
      <c r="N32" s="39" t="s">
        <v>35</v>
      </c>
      <c r="O32" s="36">
        <f>(COUNTIF(N12:N28, "Minor"))</f>
        <v>0</v>
      </c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2:25" ht="23.25" customHeight="1" x14ac:dyDescent="0.3">
      <c r="B33" s="35" t="s">
        <v>36</v>
      </c>
      <c r="C33" s="36">
        <f>(COUNTIF(D10:D26, "Suggestion"))</f>
        <v>0</v>
      </c>
      <c r="D33" s="8"/>
      <c r="E33" s="35" t="s">
        <v>37</v>
      </c>
      <c r="F33" s="36">
        <f>(COUNTIF(E12:E28, "Performance"))</f>
        <v>0</v>
      </c>
      <c r="G33" s="8"/>
      <c r="H33" s="37"/>
      <c r="I33" s="38"/>
      <c r="J33" s="8"/>
      <c r="K33" s="39" t="s">
        <v>38</v>
      </c>
      <c r="L33" s="36">
        <f>(COUNTIF(M10:M26, "In progress"))</f>
        <v>0</v>
      </c>
      <c r="M33" s="8"/>
      <c r="N33" s="39" t="s">
        <v>39</v>
      </c>
      <c r="O33" s="36">
        <f>(COUNTIF(N10:N26, "Medium"))</f>
        <v>0</v>
      </c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2:25" ht="23.25" customHeight="1" x14ac:dyDescent="0.3">
      <c r="B34" s="35" t="s">
        <v>40</v>
      </c>
      <c r="C34" s="36">
        <f>(COUNTIF(D10:D26, "New feature"))</f>
        <v>0</v>
      </c>
      <c r="D34" s="8"/>
      <c r="E34" s="35" t="s">
        <v>41</v>
      </c>
      <c r="F34" s="36">
        <f>(COUNTIF(E12:E28, "UI/Usability"))</f>
        <v>0</v>
      </c>
      <c r="G34" s="8"/>
      <c r="H34" s="37"/>
      <c r="I34" s="38"/>
      <c r="J34" s="8"/>
      <c r="K34" s="39" t="s">
        <v>42</v>
      </c>
      <c r="L34" s="36">
        <f>(COUNTIF(M10:M26, "In review"))</f>
        <v>0</v>
      </c>
      <c r="M34" s="8"/>
      <c r="N34" s="39" t="s">
        <v>43</v>
      </c>
      <c r="O34" s="36">
        <f>(COUNTIF(N10:N26, "Major"))</f>
        <v>0</v>
      </c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2:25" ht="23.25" customHeight="1" x14ac:dyDescent="0.3">
      <c r="B35" s="40"/>
      <c r="C35" s="38"/>
      <c r="D35" s="8"/>
      <c r="E35" s="35" t="s">
        <v>44</v>
      </c>
      <c r="F35" s="36">
        <f>(COUNTIF(E12:E28, "Syntax"))</f>
        <v>0</v>
      </c>
      <c r="G35" s="8"/>
      <c r="H35" s="37"/>
      <c r="I35" s="38"/>
      <c r="J35" s="8"/>
      <c r="K35" s="39" t="s">
        <v>45</v>
      </c>
      <c r="L35" s="36">
        <f>(COUNTIF(M10:M26, "Done"))</f>
        <v>0</v>
      </c>
      <c r="M35" s="8"/>
      <c r="N35" s="39" t="s">
        <v>46</v>
      </c>
      <c r="O35" s="36">
        <f>(COUNTIF(N10:N26, "Critical"))</f>
        <v>0</v>
      </c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2:25" ht="23.25" customHeight="1" x14ac:dyDescent="0.3">
      <c r="B36" s="40"/>
      <c r="C36" s="38"/>
      <c r="D36" s="8"/>
      <c r="E36" s="35" t="s">
        <v>47</v>
      </c>
      <c r="F36" s="36">
        <f>(COUNTIF(E12:E28, "Crash"))</f>
        <v>0</v>
      </c>
      <c r="G36" s="8"/>
      <c r="H36" s="37"/>
      <c r="I36" s="38"/>
      <c r="J36" s="8"/>
      <c r="K36" s="39" t="s">
        <v>48</v>
      </c>
      <c r="L36" s="36">
        <f>(COUNTIF(M10:M26, "Discarded"))</f>
        <v>0</v>
      </c>
      <c r="M36" s="8"/>
      <c r="N36" s="37"/>
      <c r="O36" s="3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2:25" ht="23.25" customHeight="1" x14ac:dyDescent="0.3">
      <c r="B37" s="41"/>
      <c r="C37" s="38"/>
      <c r="D37" s="8"/>
      <c r="E37" s="37"/>
      <c r="F37" s="38"/>
      <c r="G37" s="8"/>
      <c r="H37" s="37"/>
      <c r="I37" s="38"/>
      <c r="J37" s="8"/>
      <c r="K37" s="37"/>
      <c r="L37" s="38"/>
      <c r="M37" s="8"/>
      <c r="N37" s="37"/>
      <c r="O37" s="3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2:25" ht="23.25" customHeight="1" x14ac:dyDescent="0.3">
      <c r="B38" s="41"/>
      <c r="C38" s="38"/>
      <c r="D38" s="8"/>
      <c r="E38" s="37"/>
      <c r="F38" s="38"/>
      <c r="G38" s="8"/>
      <c r="H38" s="37"/>
      <c r="I38" s="38"/>
      <c r="J38" s="8"/>
      <c r="K38" s="37"/>
      <c r="L38" s="3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2:25" ht="12.75" x14ac:dyDescent="0.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2:25" ht="12.75" x14ac:dyDescent="0.2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2:25" ht="12.75" x14ac:dyDescent="0.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2:25" ht="12.75" x14ac:dyDescent="0.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2:25" ht="12.75" x14ac:dyDescent="0.2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2:25" ht="12.75" x14ac:dyDescent="0.2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2:25" ht="12.75" x14ac:dyDescent="0.2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2:25" ht="12.75" x14ac:dyDescent="0.2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2:25" ht="12.75" x14ac:dyDescent="0.2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2:25" ht="12.75" x14ac:dyDescent="0.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2:25" ht="12.75" x14ac:dyDescent="0.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2:25" ht="12.75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2:25" ht="12.75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2:25" ht="12.75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2:25" ht="12.75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2:25" ht="12.75" x14ac:dyDescent="0.2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2:25" ht="12.75" x14ac:dyDescent="0.2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2:25" ht="12.75" x14ac:dyDescent="0.2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2:25" ht="12.75" x14ac:dyDescent="0.2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2:25" ht="12.75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2:25" ht="12.75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2:25" ht="12.75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2:25" ht="12.75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2:25" ht="12.75" x14ac:dyDescent="0.2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2:25" ht="12.75" x14ac:dyDescent="0.2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2:25" ht="12.75" x14ac:dyDescent="0.2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2:25" ht="12.75" x14ac:dyDescent="0.2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2:25" ht="12.75" x14ac:dyDescent="0.2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2:25" ht="12.75" x14ac:dyDescent="0.2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2:25" ht="12.75" x14ac:dyDescent="0.2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2:25" ht="12.75" x14ac:dyDescent="0.2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2:25" ht="12.75" x14ac:dyDescent="0.2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2:25" ht="12.75" x14ac:dyDescent="0.2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2:25" ht="12.75" x14ac:dyDescent="0.2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2:25" ht="12.75" x14ac:dyDescent="0.2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2:25" ht="12.75" x14ac:dyDescent="0.2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2:25" ht="12.75" x14ac:dyDescent="0.2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2:25" ht="12.75" x14ac:dyDescent="0.2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2:25" ht="12.75" x14ac:dyDescent="0.2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</sheetData>
  <mergeCells count="10">
    <mergeCell ref="K31:L31"/>
    <mergeCell ref="N31:O31"/>
    <mergeCell ref="B5:K7"/>
    <mergeCell ref="B1:K4"/>
    <mergeCell ref="B8:B9"/>
    <mergeCell ref="C8:F9"/>
    <mergeCell ref="B31:C31"/>
    <mergeCell ref="E31:F31"/>
    <mergeCell ref="H31:I31"/>
    <mergeCell ref="B29:D29"/>
  </mergeCells>
  <dataValidations count="8">
    <dataValidation type="list" allowBlank="1" showErrorMessage="1" sqref="D12:D28">
      <formula1>"Issue type,Bug,Suggestion,New feature"</formula1>
    </dataValidation>
    <dataValidation type="list" allowBlank="1" showErrorMessage="1" sqref="L12">
      <formula1>"Frequency,Always,Sometimes,Rarely,Once"</formula1>
    </dataValidation>
    <dataValidation type="list" allowBlank="1" showErrorMessage="1" sqref="M12">
      <formula1>"To do,In progress,In review,Done,Discarded"</formula1>
    </dataValidation>
    <dataValidation type="list" allowBlank="1" showErrorMessage="1" sqref="O12">
      <formula1>"Priority,High,Medium,Low"</formula1>
    </dataValidation>
    <dataValidation type="list" allowBlank="1" showErrorMessage="1" sqref="N12">
      <formula1>"Severity,Minor,Medium,Major,Critical"</formula1>
    </dataValidation>
    <dataValidation type="list" allowBlank="1" showErrorMessage="1" sqref="E12">
      <formula1>"Classification,Security,Performance,UI/Usability,Syntax,Crash"</formula1>
    </dataValidation>
    <dataValidation type="list" allowBlank="1" showErrorMessage="1" sqref="P12">
      <formula1>"Source,Internal,External"</formula1>
    </dataValidation>
    <dataValidation operator="greaterThanOrEqual" allowBlank="1" showInputMessage="1" showErrorMessage="1" sqref="T12"/>
  </dataValidations>
  <hyperlinks>
    <hyperlink ref="B29" r:id="rId1" display="https://plaky.com/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Vladimir</cp:lastModifiedBy>
  <dcterms:modified xsi:type="dcterms:W3CDTF">2024-02-13T15:59:45Z</dcterms:modified>
</cp:coreProperties>
</file>